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730" activeTab="3"/>
  </bookViews>
  <sheets>
    <sheet name="CLASA A IX-A" sheetId="1" r:id="rId1"/>
    <sheet name="CLASA A X-A" sheetId="2" r:id="rId2"/>
    <sheet name="CLASA A XI-A" sheetId="3" r:id="rId3"/>
    <sheet name="CLASA A XII-A" sheetId="4" r:id="rId4"/>
  </sheets>
  <definedNames>
    <definedName name="_xlnm.Print_Titles" localSheetId="0">'CLASA A IX-A'!$4:$4</definedName>
    <definedName name="_xlnm.Print_Titles" localSheetId="1">'CLASA A X-A'!$4:$4</definedName>
    <definedName name="_xlnm.Print_Titles" localSheetId="2">'CLASA A XI-A'!$4:$4</definedName>
    <definedName name="_xlnm.Print_Titles" localSheetId="3">'CLASA A XII-A'!$4:$4</definedName>
  </definedNames>
  <calcPr fullCalcOnLoad="1"/>
</workbook>
</file>

<file path=xl/sharedStrings.xml><?xml version="1.0" encoding="utf-8"?>
<sst xmlns="http://schemas.openxmlformats.org/spreadsheetml/2006/main" count="714" uniqueCount="255">
  <si>
    <t>NR.
CRT</t>
  </si>
  <si>
    <t>NUMELE SI PRENUMELE</t>
  </si>
  <si>
    <t>SCOALA DE PROVENIENTA</t>
  </si>
  <si>
    <t>PROFESOR</t>
  </si>
  <si>
    <t>Cls.</t>
  </si>
  <si>
    <t>S1</t>
  </si>
  <si>
    <t>S2</t>
  </si>
  <si>
    <t>S3</t>
  </si>
  <si>
    <t>S4</t>
  </si>
  <si>
    <t>Total</t>
  </si>
  <si>
    <t>Premiul</t>
  </si>
  <si>
    <t>Obs.</t>
  </si>
  <si>
    <t>ANTAL NICOLAE</t>
  </si>
  <si>
    <t>ARGATU COSMIN</t>
  </si>
  <si>
    <t>BĂCILĂ EMILIAN</t>
  </si>
  <si>
    <t>BACUI ADRIAN</t>
  </si>
  <si>
    <t>BĂLĂNIUC VICTOR</t>
  </si>
  <si>
    <t>BALEA ANA-MARIA</t>
  </si>
  <si>
    <t>BALINT BIANCA</t>
  </si>
  <si>
    <t>BANC ANDREI</t>
  </si>
  <si>
    <t>BARBU BIANCA</t>
  </si>
  <si>
    <t>BATOVSKI  ROLAND</t>
  </si>
  <si>
    <t>BELC LIGIA</t>
  </si>
  <si>
    <t>BOAR VALENTIN</t>
  </si>
  <si>
    <t>BOGDAN HORIA</t>
  </si>
  <si>
    <t>BOJIN BRIANA</t>
  </si>
  <si>
    <t>BOLINTINEANU LAURA</t>
  </si>
  <si>
    <t>BORCHESCU ANAMARIA</t>
  </si>
  <si>
    <t>BUGIU ANDRADA</t>
  </si>
  <si>
    <t>BURTICĂ BIANCA</t>
  </si>
  <si>
    <t>BURUNTIA ANDREI</t>
  </si>
  <si>
    <t>CARAPENCEA SABINA</t>
  </si>
  <si>
    <t>CAZAN PAUL</t>
  </si>
  <si>
    <t>CHIRILĂ OANA</t>
  </si>
  <si>
    <t>CHIŞ CODRUŢ</t>
  </si>
  <si>
    <t>CHIŞ FLORENTINA</t>
  </si>
  <si>
    <t>CHIŢU PAUL</t>
  </si>
  <si>
    <t>CIOLOCA LAVINIA</t>
  </si>
  <si>
    <t>CIORA CRISTIANA</t>
  </si>
  <si>
    <t>COCIORVAN ONISIM</t>
  </si>
  <si>
    <t>COPIE RADU</t>
  </si>
  <si>
    <t>CORCIUC ALEXANDRA</t>
  </si>
  <si>
    <t>COSTEA BOGDAN</t>
  </si>
  <si>
    <t>CRISTESCU CRISTINA</t>
  </si>
  <si>
    <t>CSUKA ANTAL</t>
  </si>
  <si>
    <t>CUŢ ALEXANDRU</t>
  </si>
  <si>
    <t>DE SABATA CARLA</t>
  </si>
  <si>
    <t>DOBRIŞAN ANDREI</t>
  </si>
  <si>
    <t>DRĂGĂNESCU ALINA</t>
  </si>
  <si>
    <t>DRONCA DARIUS</t>
  </si>
  <si>
    <t>DUMITRU HORATIU</t>
  </si>
  <si>
    <t>FLORICHESCU DAVID</t>
  </si>
  <si>
    <t>FURTUNA ROXANA</t>
  </si>
  <si>
    <t>GANDILA LUCIAN</t>
  </si>
  <si>
    <t>GARABA ANDREEA</t>
  </si>
  <si>
    <t>GARAU ANCA</t>
  </si>
  <si>
    <t>GÂRTEALĂ LAVINIA</t>
  </si>
  <si>
    <t>GHITA LAVINIA</t>
  </si>
  <si>
    <t>GIRCIŞ RAUL</t>
  </si>
  <si>
    <t>GRECONICI DENISA</t>
  </si>
  <si>
    <t>GRIGORE IULIA</t>
  </si>
  <si>
    <t>GROSU   RALUCA</t>
  </si>
  <si>
    <t>HANCA CRISTIAN</t>
  </si>
  <si>
    <t>HARITON LEONARD</t>
  </si>
  <si>
    <t>HEIDELBACHER ANDREI</t>
  </si>
  <si>
    <t>HORAK ANDREI</t>
  </si>
  <si>
    <t>IACOB IVONA</t>
  </si>
  <si>
    <t>IOCSA VALERIU IONUT</t>
  </si>
  <si>
    <t>KRODY OCTAVIAN ROBERT</t>
  </si>
  <si>
    <t>LEONTIUC IOANA</t>
  </si>
  <si>
    <t>LOGA CLARISA</t>
  </si>
  <si>
    <t>LORINŢI ROBERTA</t>
  </si>
  <si>
    <t>LOS FLAVIA</t>
  </si>
  <si>
    <t>LUCIAN-HOFFMANN MONICA</t>
  </si>
  <si>
    <t>LUPU ANCA</t>
  </si>
  <si>
    <t>LUPU OANA</t>
  </si>
  <si>
    <t>LUSPENEC DIANA</t>
  </si>
  <si>
    <t>MARTIN CRISTINA</t>
  </si>
  <si>
    <t>MÂRZOCA ANDREEA</t>
  </si>
  <si>
    <t>MISCHIE MONICA</t>
  </si>
  <si>
    <t>MOISE MIHAI</t>
  </si>
  <si>
    <t>MORARU ALEXANDRU</t>
  </si>
  <si>
    <t>MUTIU FELIX</t>
  </si>
  <si>
    <t>NEAGOE ADRIAN</t>
  </si>
  <si>
    <t>NEAGU CARINA</t>
  </si>
  <si>
    <t>NECULOIU SEBASTIAN</t>
  </si>
  <si>
    <t>NEŞIU RADU</t>
  </si>
  <si>
    <t>NICOARĂ VLAD</t>
  </si>
  <si>
    <t>NITULESCU ADINA</t>
  </si>
  <si>
    <t>OKROS ALEXANDRU</t>
  </si>
  <si>
    <t>OLAH PANNA</t>
  </si>
  <si>
    <t>ONULOV ROBERT</t>
  </si>
  <si>
    <t>PALADE TEODORA</t>
  </si>
  <si>
    <t>PANAINTE RUXANDRA</t>
  </si>
  <si>
    <t>PATIK IZABELLA</t>
  </si>
  <si>
    <t>PAVĂL ROXANA</t>
  </si>
  <si>
    <t>PAVLOVICI IOVANA</t>
  </si>
  <si>
    <t>PETREUŞ DARIUS</t>
  </si>
  <si>
    <t>PINTEA DORELA</t>
  </si>
  <si>
    <t>PÎRVU SEBASTIAN</t>
  </si>
  <si>
    <t>PLJAKICI IRMA</t>
  </si>
  <si>
    <t>POBEGA ANDREI</t>
  </si>
  <si>
    <t>POP EVELYNE</t>
  </si>
  <si>
    <t>POPA ANCA</t>
  </si>
  <si>
    <t>POPA DANIELA</t>
  </si>
  <si>
    <t>POPA LUCIAN</t>
  </si>
  <si>
    <t>POPESCU ANCA-MIHAELA</t>
  </si>
  <si>
    <t>POPUŢA CRISTINA</t>
  </si>
  <si>
    <t>RADOVANCOVICI MARKO</t>
  </si>
  <si>
    <t>RECHEŞAN RĂZVAN</t>
  </si>
  <si>
    <t>RETZLER RAINER</t>
  </si>
  <si>
    <t>RITEŞ BIANCA</t>
  </si>
  <si>
    <t>ROLEA ALEXANDRU</t>
  </si>
  <si>
    <t>RUSU ANDREI</t>
  </si>
  <si>
    <t>SARAC IULIA</t>
  </si>
  <si>
    <t>SARCA ADELA</t>
  </si>
  <si>
    <t>SCINTEIE LARISA</t>
  </si>
  <si>
    <t>SELEA TEODORA</t>
  </si>
  <si>
    <t>SILBERBERG ALFRED</t>
  </si>
  <si>
    <t>SIMION CRINA</t>
  </si>
  <si>
    <t>SINOI ELENA ALEXANDRA</t>
  </si>
  <si>
    <t>ŞTEF GIULIA</t>
  </si>
  <si>
    <t>ŞTEFĂNICĂ ALEXANDRU</t>
  </si>
  <si>
    <t>STOIN RAUL</t>
  </si>
  <si>
    <t>STRUGARIU RĂZVAN</t>
  </si>
  <si>
    <t>SUGARIU CLAUDIU</t>
  </si>
  <si>
    <t>SURU NOEMI</t>
  </si>
  <si>
    <t>SZANDA-VOLK SANDRINA</t>
  </si>
  <si>
    <t>SZILVESZTER ISTVAN</t>
  </si>
  <si>
    <t>TĂNASE LAURA</t>
  </si>
  <si>
    <t>ŢÎRC SORIN</t>
  </si>
  <si>
    <t>TISELICE DRAGOȘ IOAN</t>
  </si>
  <si>
    <t>TODOSIE MIHNEA</t>
  </si>
  <si>
    <t>TRIPA IOANA</t>
  </si>
  <si>
    <t>TRUTA ANDREI</t>
  </si>
  <si>
    <t>TRUŢI TANIA</t>
  </si>
  <si>
    <t>TUDORESCU ALEXANDRU</t>
  </si>
  <si>
    <t>VARGA ANDREEA</t>
  </si>
  <si>
    <t>VESA ALEXANDRU</t>
  </si>
  <si>
    <t>VIZMAN IULIA</t>
  </si>
  <si>
    <t>VLADU  IULIA</t>
  </si>
  <si>
    <t>VLĂZAN SABINA</t>
  </si>
  <si>
    <t>VOICU LAVINIA</t>
  </si>
  <si>
    <t>ZĂGREAN DANIEL</t>
  </si>
  <si>
    <t>LIC GR MOISIL TIMIŞOARA</t>
  </si>
  <si>
    <t>COL.C.D. LOGA TIMISOARA</t>
  </si>
  <si>
    <t>LICEUL TEORETIC „W. SHAKESPEARE”</t>
  </si>
  <si>
    <t>LICEUL TEORETIC BARTOK BELA</t>
  </si>
  <si>
    <t>SEIMEANU NICOLAE</t>
  </si>
  <si>
    <t>GEORGESCU RUXANDA</t>
  </si>
  <si>
    <t>GEORGESCU GEORGE</t>
  </si>
  <si>
    <t>NEMES ADRIAN</t>
  </si>
  <si>
    <t>BARTA MIANA</t>
  </si>
  <si>
    <t>NEAMTU MIHAI</t>
  </si>
  <si>
    <t>STAICU SIMONA</t>
  </si>
  <si>
    <t>MARIAN TACHE</t>
  </si>
  <si>
    <t>OPREA GABRIELA</t>
  </si>
  <si>
    <t>SÎRMON LEONTINA</t>
  </si>
  <si>
    <t>BALTEANU MONICA</t>
  </si>
  <si>
    <t>ION LUICAN</t>
  </si>
  <si>
    <t>ORBULOV PETRU</t>
  </si>
  <si>
    <t>IANCULESCU DORU</t>
  </si>
  <si>
    <t>NEGRU VALERICA</t>
  </si>
  <si>
    <t>PACURAR MARIA</t>
  </si>
  <si>
    <t>NEMES ANDREI</t>
  </si>
  <si>
    <t>BOBAN GHEORGHE</t>
  </si>
  <si>
    <t>COLEGIUL NATIONAL BANATEAN</t>
  </si>
  <si>
    <t>STOIAN DIANA</t>
  </si>
  <si>
    <t>RIVIS MARIO</t>
  </si>
  <si>
    <t>LICEUL TEORETIC "NIKOLAUS LENAU"</t>
  </si>
  <si>
    <t>BUSANCA MIHAI</t>
  </si>
  <si>
    <t>NESIU RAZVAN</t>
  </si>
  <si>
    <t>POPESCU FLORENTINA</t>
  </si>
  <si>
    <t>LUNGU SERBAN</t>
  </si>
  <si>
    <t>SPARIOSU FRANCESCA</t>
  </si>
  <si>
    <t>MICHI ALEXANDRA</t>
  </si>
  <si>
    <t>CAPOTA EUGENIA</t>
  </si>
  <si>
    <t>LIPOVAN IULIA</t>
  </si>
  <si>
    <t>LUPULESCU SILVANA</t>
  </si>
  <si>
    <t>LICEUL TEORETIC ”TRAIAN VUIA” FĂGET</t>
  </si>
  <si>
    <t>NEAG COSMINA</t>
  </si>
  <si>
    <t>ARDELEAN AMELIA</t>
  </si>
  <si>
    <t>AVRAM CORNELIA</t>
  </si>
  <si>
    <t>PĂDUREAN DANIELA</t>
  </si>
  <si>
    <t>DUMITRESCU ANDREI</t>
  </si>
  <si>
    <t>JIVULESCU CĂLIN</t>
  </si>
  <si>
    <t>MEZINCA MELINDA</t>
  </si>
  <si>
    <t>JURJI EMANUELA</t>
  </si>
  <si>
    <t>BIRO EMANUELA</t>
  </si>
  <si>
    <t>NEAG IOAN</t>
  </si>
  <si>
    <t>DUMITRESCU BIANCA</t>
  </si>
  <si>
    <t>ȚURLEA OANA</t>
  </si>
  <si>
    <t>ȘCHIOPU MIHAELA</t>
  </si>
  <si>
    <t>BARBU ALEXANDRA</t>
  </si>
  <si>
    <t>BULGĂR DELIA</t>
  </si>
  <si>
    <t>ROMAN CAMELIA</t>
  </si>
  <si>
    <t>TUDA RODICA</t>
  </si>
  <si>
    <t>ENYEDY TIMEEA</t>
  </si>
  <si>
    <t>LIC. T. BUZIAŞ</t>
  </si>
  <si>
    <t>PALALOGA ALEXANDRA</t>
  </si>
  <si>
    <t>BUȘAGĂ DENISA</t>
  </si>
  <si>
    <t>MORĂRAȘ RALUCA</t>
  </si>
  <si>
    <t>DIRSCHL KATHARINA</t>
  </si>
  <si>
    <t>CINADE CARMEN</t>
  </si>
  <si>
    <t>BOLCHIŞ VANESSA</t>
  </si>
  <si>
    <t>IVAN ALEXANDRA</t>
  </si>
  <si>
    <t>RUS DANIELA</t>
  </si>
  <si>
    <t>ŞIRIANŢU ADELINA</t>
  </si>
  <si>
    <t>PLATON ALEXANDRU</t>
  </si>
  <si>
    <t>LIC PED. "CARMEN SYLVA" TIMIŞOARA</t>
  </si>
  <si>
    <t>GIUCA ECATERINA</t>
  </si>
  <si>
    <t>LUICAN ION</t>
  </si>
  <si>
    <t>COL NATIONAL C. BREDICEANU</t>
  </si>
  <si>
    <t>COL.NATIONAL I. HAȘDEU</t>
  </si>
  <si>
    <t>LICEUL TEORETIC A.MOCIONI CIACOVA</t>
  </si>
  <si>
    <t>LICEUL TEORETIC PERIAM</t>
  </si>
  <si>
    <t>DOMONDI AGNETA</t>
  </si>
  <si>
    <t>COL.NAT C. BREDICEANU</t>
  </si>
  <si>
    <t>COL.N.I. HAȘDEU</t>
  </si>
  <si>
    <t>BOT TRANDAFIR</t>
  </si>
  <si>
    <t>DUMITRU RAMONA</t>
  </si>
  <si>
    <t>GR.SC SF. NICOLAE DETA</t>
  </si>
  <si>
    <t>LIC. CALDERON TIMIȘOARA</t>
  </si>
  <si>
    <t>JEBELEAN DANA</t>
  </si>
  <si>
    <t>PETRUȚ STELIANA</t>
  </si>
  <si>
    <t>PETRUT STELIANA</t>
  </si>
  <si>
    <t>GR. ŞC. JIMBOLIA</t>
  </si>
  <si>
    <t>STRĂUȚ BOGDAN</t>
  </si>
  <si>
    <t>MIHUȚ LIANA</t>
  </si>
  <si>
    <t>Lic.I.JEBELEAN SANNICOLAU MARE</t>
  </si>
  <si>
    <t>VINATU VALENTINA</t>
  </si>
  <si>
    <t>ORBULESCU PETRU</t>
  </si>
  <si>
    <t>MARIAN IOAN</t>
  </si>
  <si>
    <t>CĂLIN NURTEN</t>
  </si>
  <si>
    <t xml:space="preserve"> CLASA A XII-A MI</t>
  </si>
  <si>
    <t xml:space="preserve"> CLASA A XI-A MI</t>
  </si>
  <si>
    <t xml:space="preserve"> CLASA A X-A MI</t>
  </si>
  <si>
    <t xml:space="preserve"> CLASA A IX-A MI</t>
  </si>
  <si>
    <t>CLAICI SABINA</t>
  </si>
  <si>
    <t>TÂRPESCU MARIAN</t>
  </si>
  <si>
    <t>GRUP ȘCOLAR EMINESCU JIMBOLIA</t>
  </si>
  <si>
    <t>NIȚOI SANDA</t>
  </si>
  <si>
    <t>BALA RAZVAN</t>
  </si>
  <si>
    <t>RÎV ANDA</t>
  </si>
  <si>
    <t>STRUTINSCHI IULIA</t>
  </si>
  <si>
    <t>VĂTAVU OANA</t>
  </si>
  <si>
    <t>DINU ION</t>
  </si>
  <si>
    <t>VATAVU IONELA</t>
  </si>
  <si>
    <t>MOATĂR ENIKO</t>
  </si>
  <si>
    <t>abs</t>
  </si>
  <si>
    <t>FILIP ANCA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</si>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</sst>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9" fillId="0" borderId="10" xfId="55" applyFont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9" fillId="0" borderId="10" xfId="55" applyFont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42" fillId="0" borderId="10" xfId="0" applyFont="1" applyBorder="1" applyAlignment="1">
      <alignment/>
    </xf>
    <xf numFmtId="0" fontId="0" fillId="0" borderId="0" xfId="0" applyAlignment="1">
      <alignment horizontal="center"/>
    </xf>
    <xf numFmtId="0" fontId="10" fillId="33" borderId="10" xfId="0" applyFont="1" applyFill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indent="1"/>
    </xf>
    <xf numFmtId="0" fontId="9" fillId="0" borderId="10" xfId="0" applyFont="1" applyFill="1" applyBorder="1" applyAlignment="1">
      <alignment horizontal="left" indent="1"/>
    </xf>
    <xf numFmtId="0" fontId="5" fillId="0" borderId="10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left" vertical="top" wrapText="1" indent="1"/>
    </xf>
    <xf numFmtId="0" fontId="9" fillId="0" borderId="10" xfId="55" applyFont="1" applyBorder="1" applyAlignment="1">
      <alignment horizontal="left" vertical="center" wrapText="1" indent="1"/>
      <protection/>
    </xf>
    <xf numFmtId="0" fontId="0" fillId="0" borderId="0" xfId="0" applyAlignment="1">
      <alignment horizontal="left" indent="1"/>
    </xf>
    <xf numFmtId="0" fontId="9" fillId="0" borderId="10" xfId="0" applyFont="1" applyFill="1" applyBorder="1" applyAlignment="1">
      <alignment horizontal="left" vertical="top" wrapText="1" indent="1"/>
    </xf>
    <xf numFmtId="0" fontId="9" fillId="0" borderId="10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0"/>
  <sheetViews>
    <sheetView view="pageLayout" workbookViewId="0" topLeftCell="A1">
      <selection activeCell="D14" sqref="D14"/>
    </sheetView>
  </sheetViews>
  <sheetFormatPr defaultColWidth="9.140625" defaultRowHeight="15"/>
  <cols>
    <col min="1" max="1" width="1.8515625" style="1" customWidth="1"/>
    <col min="2" max="2" width="7.00390625" style="1" customWidth="1"/>
    <col min="3" max="3" width="28.421875" style="41" customWidth="1"/>
    <col min="4" max="4" width="37.140625" style="22" customWidth="1"/>
    <col min="5" max="5" width="21.8515625" style="22" customWidth="1"/>
    <col min="6" max="6" width="6.140625" style="1" customWidth="1"/>
    <col min="7" max="8" width="9.140625" style="42" customWidth="1"/>
    <col min="9" max="16384" width="9.140625" style="1" customWidth="1"/>
  </cols>
  <sheetData>
    <row r="2" spans="3:13" ht="12.75">
      <c r="C2" s="43" t="s">
        <v>237</v>
      </c>
      <c r="D2" s="43"/>
      <c r="E2" s="43"/>
      <c r="F2" s="43"/>
      <c r="G2" s="43"/>
      <c r="H2" s="43"/>
      <c r="I2" s="43"/>
      <c r="J2" s="43"/>
      <c r="K2" s="43"/>
      <c r="L2" s="43"/>
      <c r="M2" s="43"/>
    </row>
    <row r="4" spans="2:13" ht="25.5">
      <c r="B4" s="12" t="s">
        <v>0</v>
      </c>
      <c r="C4" s="30" t="s">
        <v>1</v>
      </c>
      <c r="D4" s="14" t="s">
        <v>2</v>
      </c>
      <c r="E4" s="14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</row>
    <row r="5" spans="2:13" ht="12.75">
      <c r="B5" s="4">
        <v>1</v>
      </c>
      <c r="C5" s="32" t="s">
        <v>67</v>
      </c>
      <c r="D5" s="15" t="s">
        <v>145</v>
      </c>
      <c r="E5" s="16" t="s">
        <v>151</v>
      </c>
      <c r="F5" s="6">
        <v>9</v>
      </c>
      <c r="G5" s="4">
        <v>7</v>
      </c>
      <c r="H5" s="4">
        <v>6</v>
      </c>
      <c r="I5" s="4">
        <v>7</v>
      </c>
      <c r="J5" s="4">
        <v>7</v>
      </c>
      <c r="K5" s="4">
        <f aca="true" t="shared" si="0" ref="K5:K36">SUM(G5:J5)</f>
        <v>27</v>
      </c>
      <c r="L5" s="4" t="s">
        <v>251</v>
      </c>
      <c r="M5" s="4"/>
    </row>
    <row r="6" spans="2:13" ht="12.75">
      <c r="B6" s="4">
        <v>2</v>
      </c>
      <c r="C6" s="32" t="str">
        <f>UPPER("Bosun Adela")</f>
        <v>BOSUN ADELA</v>
      </c>
      <c r="D6" s="15" t="s">
        <v>145</v>
      </c>
      <c r="E6" s="16" t="s">
        <v>151</v>
      </c>
      <c r="F6" s="6">
        <v>9</v>
      </c>
      <c r="G6" s="4">
        <v>6</v>
      </c>
      <c r="H6" s="4">
        <v>7</v>
      </c>
      <c r="I6" s="4">
        <v>7</v>
      </c>
      <c r="J6" s="4">
        <v>2</v>
      </c>
      <c r="K6" s="4">
        <f t="shared" si="0"/>
        <v>22</v>
      </c>
      <c r="L6" s="4" t="s">
        <v>252</v>
      </c>
      <c r="M6" s="4"/>
    </row>
    <row r="7" spans="2:13" ht="12.75">
      <c r="B7" s="4">
        <v>3</v>
      </c>
      <c r="C7" s="32" t="s">
        <v>50</v>
      </c>
      <c r="D7" s="15" t="s">
        <v>145</v>
      </c>
      <c r="E7" s="16" t="s">
        <v>151</v>
      </c>
      <c r="F7" s="6">
        <v>9</v>
      </c>
      <c r="G7" s="4">
        <v>7</v>
      </c>
      <c r="H7" s="4">
        <v>0.5</v>
      </c>
      <c r="I7" s="4">
        <v>6.5</v>
      </c>
      <c r="J7" s="4">
        <v>4.5</v>
      </c>
      <c r="K7" s="4">
        <f t="shared" si="0"/>
        <v>18.5</v>
      </c>
      <c r="L7" s="4" t="s">
        <v>253</v>
      </c>
      <c r="M7" s="4"/>
    </row>
    <row r="8" spans="2:13" ht="12.75">
      <c r="B8" s="4">
        <v>4</v>
      </c>
      <c r="C8" s="32" t="s">
        <v>126</v>
      </c>
      <c r="D8" s="15" t="s">
        <v>145</v>
      </c>
      <c r="E8" s="16" t="s">
        <v>151</v>
      </c>
      <c r="F8" s="6">
        <v>9</v>
      </c>
      <c r="G8" s="4">
        <v>7</v>
      </c>
      <c r="H8" s="4">
        <v>5</v>
      </c>
      <c r="I8" s="4">
        <v>0</v>
      </c>
      <c r="J8" s="4">
        <v>6</v>
      </c>
      <c r="K8" s="4">
        <f t="shared" si="0"/>
        <v>18</v>
      </c>
      <c r="L8" s="4" t="s">
        <v>253</v>
      </c>
      <c r="M8" s="4"/>
    </row>
    <row r="9" spans="2:13" ht="12.75">
      <c r="B9" s="4">
        <v>5</v>
      </c>
      <c r="C9" s="32" t="s">
        <v>66</v>
      </c>
      <c r="D9" s="15" t="s">
        <v>144</v>
      </c>
      <c r="E9" s="15" t="s">
        <v>150</v>
      </c>
      <c r="F9" s="6">
        <v>9</v>
      </c>
      <c r="G9" s="4">
        <v>7</v>
      </c>
      <c r="H9" s="4">
        <v>2.5</v>
      </c>
      <c r="I9" s="4">
        <v>3</v>
      </c>
      <c r="J9" s="4">
        <v>4</v>
      </c>
      <c r="K9" s="4">
        <f t="shared" si="0"/>
        <v>16.5</v>
      </c>
      <c r="L9" s="4" t="s">
        <v>254</v>
      </c>
      <c r="M9" s="4"/>
    </row>
    <row r="10" spans="2:13" ht="12.75">
      <c r="B10" s="4">
        <v>6</v>
      </c>
      <c r="C10" s="32" t="s">
        <v>82</v>
      </c>
      <c r="D10" s="15" t="s">
        <v>145</v>
      </c>
      <c r="E10" s="16" t="s">
        <v>151</v>
      </c>
      <c r="F10" s="6">
        <v>9</v>
      </c>
      <c r="G10" s="4">
        <v>7</v>
      </c>
      <c r="H10" s="4">
        <v>0</v>
      </c>
      <c r="I10" s="4">
        <v>3</v>
      </c>
      <c r="J10" s="4">
        <v>2</v>
      </c>
      <c r="K10" s="4">
        <f t="shared" si="0"/>
        <v>12</v>
      </c>
      <c r="L10" s="4" t="s">
        <v>254</v>
      </c>
      <c r="M10" s="4"/>
    </row>
    <row r="11" spans="2:13" ht="12.75">
      <c r="B11" s="4">
        <v>7</v>
      </c>
      <c r="C11" s="32" t="s">
        <v>139</v>
      </c>
      <c r="D11" s="15" t="s">
        <v>145</v>
      </c>
      <c r="E11" s="16" t="s">
        <v>151</v>
      </c>
      <c r="F11" s="6">
        <v>9</v>
      </c>
      <c r="G11" s="4">
        <v>7</v>
      </c>
      <c r="H11" s="4">
        <v>0</v>
      </c>
      <c r="I11" s="4">
        <v>2.5</v>
      </c>
      <c r="J11" s="4">
        <v>2</v>
      </c>
      <c r="K11" s="4">
        <f t="shared" si="0"/>
        <v>11.5</v>
      </c>
      <c r="L11" s="4" t="s">
        <v>254</v>
      </c>
      <c r="M11" s="4"/>
    </row>
    <row r="12" spans="2:13" ht="12.75">
      <c r="B12" s="4">
        <v>8</v>
      </c>
      <c r="C12" s="32" t="s">
        <v>64</v>
      </c>
      <c r="D12" s="15" t="s">
        <v>145</v>
      </c>
      <c r="E12" s="15" t="s">
        <v>153</v>
      </c>
      <c r="F12" s="6">
        <v>9</v>
      </c>
      <c r="G12" s="4">
        <v>7</v>
      </c>
      <c r="H12" s="4">
        <v>1.5</v>
      </c>
      <c r="I12" s="4">
        <v>0.5</v>
      </c>
      <c r="J12" s="4">
        <v>2</v>
      </c>
      <c r="K12" s="4">
        <f t="shared" si="0"/>
        <v>11</v>
      </c>
      <c r="L12" s="4" t="s">
        <v>254</v>
      </c>
      <c r="M12" s="4"/>
    </row>
    <row r="13" spans="2:13" ht="12.75">
      <c r="B13" s="4">
        <v>9</v>
      </c>
      <c r="C13" s="32" t="s">
        <v>141</v>
      </c>
      <c r="D13" s="15" t="s">
        <v>144</v>
      </c>
      <c r="E13" s="15" t="s">
        <v>150</v>
      </c>
      <c r="F13" s="6">
        <v>9</v>
      </c>
      <c r="G13" s="4">
        <v>1</v>
      </c>
      <c r="H13" s="4">
        <v>1</v>
      </c>
      <c r="I13" s="4">
        <v>3.5</v>
      </c>
      <c r="J13" s="4">
        <v>5</v>
      </c>
      <c r="K13" s="4">
        <f t="shared" si="0"/>
        <v>10.5</v>
      </c>
      <c r="L13" s="4" t="s">
        <v>254</v>
      </c>
      <c r="M13" s="4"/>
    </row>
    <row r="14" spans="2:13" ht="12.75">
      <c r="B14" s="4">
        <v>10</v>
      </c>
      <c r="C14" s="32" t="s">
        <v>18</v>
      </c>
      <c r="D14" s="15" t="s">
        <v>166</v>
      </c>
      <c r="E14" s="15" t="s">
        <v>148</v>
      </c>
      <c r="F14" s="6">
        <v>9</v>
      </c>
      <c r="G14" s="4">
        <v>7</v>
      </c>
      <c r="H14" s="4">
        <v>0</v>
      </c>
      <c r="I14" s="4">
        <v>0</v>
      </c>
      <c r="J14" s="4">
        <v>2</v>
      </c>
      <c r="K14" s="4">
        <f t="shared" si="0"/>
        <v>9</v>
      </c>
      <c r="L14" s="4" t="s">
        <v>254</v>
      </c>
      <c r="M14" s="4"/>
    </row>
    <row r="15" spans="2:13" ht="12.75">
      <c r="B15" s="4">
        <v>11</v>
      </c>
      <c r="C15" s="32" t="s">
        <v>127</v>
      </c>
      <c r="D15" s="5" t="s">
        <v>209</v>
      </c>
      <c r="E15" s="5" t="s">
        <v>154</v>
      </c>
      <c r="F15" s="6">
        <v>9</v>
      </c>
      <c r="G15" s="4">
        <v>7</v>
      </c>
      <c r="H15" s="4">
        <v>0</v>
      </c>
      <c r="I15" s="4">
        <v>0</v>
      </c>
      <c r="J15" s="4">
        <v>2</v>
      </c>
      <c r="K15" s="4">
        <f t="shared" si="0"/>
        <v>9</v>
      </c>
      <c r="L15" s="4" t="s">
        <v>254</v>
      </c>
      <c r="M15" s="4"/>
    </row>
    <row r="16" spans="2:13" ht="12.75">
      <c r="B16" s="4">
        <v>12</v>
      </c>
      <c r="C16" s="39" t="s">
        <v>245</v>
      </c>
      <c r="D16" s="17" t="s">
        <v>144</v>
      </c>
      <c r="E16" s="17" t="s">
        <v>150</v>
      </c>
      <c r="F16" s="6">
        <v>9</v>
      </c>
      <c r="G16" s="4">
        <v>7</v>
      </c>
      <c r="H16" s="4">
        <v>0</v>
      </c>
      <c r="I16" s="4">
        <v>0</v>
      </c>
      <c r="J16" s="4">
        <v>2</v>
      </c>
      <c r="K16" s="4">
        <f t="shared" si="0"/>
        <v>9</v>
      </c>
      <c r="L16" s="4" t="s">
        <v>254</v>
      </c>
      <c r="M16" s="4"/>
    </row>
    <row r="17" spans="2:13" ht="12.75">
      <c r="B17" s="4">
        <v>13</v>
      </c>
      <c r="C17" s="32" t="s">
        <v>78</v>
      </c>
      <c r="D17" s="15" t="s">
        <v>144</v>
      </c>
      <c r="E17" s="15" t="s">
        <v>150</v>
      </c>
      <c r="F17" s="6">
        <v>9</v>
      </c>
      <c r="G17" s="4">
        <v>0</v>
      </c>
      <c r="H17" s="4">
        <v>3.5</v>
      </c>
      <c r="I17" s="4">
        <v>2</v>
      </c>
      <c r="J17" s="4">
        <v>2</v>
      </c>
      <c r="K17" s="4">
        <f t="shared" si="0"/>
        <v>7.5</v>
      </c>
      <c r="L17" s="4" t="s">
        <v>254</v>
      </c>
      <c r="M17" s="4"/>
    </row>
    <row r="18" spans="2:13" ht="12.75">
      <c r="B18" s="4">
        <v>14</v>
      </c>
      <c r="C18" s="32" t="s">
        <v>20</v>
      </c>
      <c r="D18" s="15" t="s">
        <v>145</v>
      </c>
      <c r="E18" s="16" t="s">
        <v>151</v>
      </c>
      <c r="F18" s="6">
        <v>9</v>
      </c>
      <c r="G18" s="4">
        <v>1</v>
      </c>
      <c r="H18" s="4">
        <v>3</v>
      </c>
      <c r="I18" s="4">
        <v>0</v>
      </c>
      <c r="J18" s="4">
        <v>2</v>
      </c>
      <c r="K18" s="4">
        <f t="shared" si="0"/>
        <v>6</v>
      </c>
      <c r="L18" s="4"/>
      <c r="M18" s="4"/>
    </row>
    <row r="19" spans="2:13" ht="12.75">
      <c r="B19" s="4">
        <v>15</v>
      </c>
      <c r="C19" s="32" t="s">
        <v>32</v>
      </c>
      <c r="D19" s="15" t="s">
        <v>144</v>
      </c>
      <c r="E19" s="15" t="s">
        <v>150</v>
      </c>
      <c r="F19" s="6">
        <v>9</v>
      </c>
      <c r="G19" s="4">
        <v>2</v>
      </c>
      <c r="H19" s="4">
        <v>1</v>
      </c>
      <c r="I19" s="4">
        <v>0</v>
      </c>
      <c r="J19" s="4">
        <v>2</v>
      </c>
      <c r="K19" s="4">
        <f t="shared" si="0"/>
        <v>5</v>
      </c>
      <c r="L19" s="4"/>
      <c r="M19" s="4"/>
    </row>
    <row r="20" spans="2:13" ht="12.75">
      <c r="B20" s="4">
        <v>16</v>
      </c>
      <c r="C20" s="39" t="str">
        <f>UPPER("Ciurescu Sebastian")</f>
        <v>CIURESCU SEBASTIAN</v>
      </c>
      <c r="D20" s="19" t="s">
        <v>212</v>
      </c>
      <c r="E20" s="19" t="str">
        <f>UPPER("Dinu Ion")</f>
        <v>DINU ION</v>
      </c>
      <c r="F20" s="6">
        <v>9</v>
      </c>
      <c r="G20" s="4">
        <v>3</v>
      </c>
      <c r="H20" s="4">
        <v>0</v>
      </c>
      <c r="I20" s="4">
        <v>0</v>
      </c>
      <c r="J20" s="4">
        <v>2</v>
      </c>
      <c r="K20" s="4">
        <f t="shared" si="0"/>
        <v>5</v>
      </c>
      <c r="L20" s="4"/>
      <c r="M20" s="4"/>
    </row>
    <row r="21" spans="2:13" ht="12.75">
      <c r="B21" s="4">
        <v>17</v>
      </c>
      <c r="C21" s="39" t="str">
        <f>UPPER("Mariş Horaţiu")</f>
        <v>MARIŞ HORAŢIU</v>
      </c>
      <c r="D21" s="19" t="s">
        <v>212</v>
      </c>
      <c r="E21" s="19" t="str">
        <f>UPPER("Dinu Ion")</f>
        <v>DINU ION</v>
      </c>
      <c r="F21" s="6">
        <v>9</v>
      </c>
      <c r="G21" s="4">
        <v>0</v>
      </c>
      <c r="H21" s="4">
        <v>2</v>
      </c>
      <c r="I21" s="4">
        <v>0</v>
      </c>
      <c r="J21" s="4">
        <v>3</v>
      </c>
      <c r="K21" s="4">
        <f t="shared" si="0"/>
        <v>5</v>
      </c>
      <c r="L21" s="4"/>
      <c r="M21" s="4"/>
    </row>
    <row r="22" spans="2:13" ht="12.75">
      <c r="B22" s="4">
        <v>18</v>
      </c>
      <c r="C22" s="33" t="s">
        <v>171</v>
      </c>
      <c r="D22" s="17" t="s">
        <v>144</v>
      </c>
      <c r="E22" s="15" t="s">
        <v>161</v>
      </c>
      <c r="F22" s="6">
        <v>9</v>
      </c>
      <c r="G22" s="4">
        <v>3</v>
      </c>
      <c r="H22" s="4">
        <v>0</v>
      </c>
      <c r="I22" s="4">
        <v>0</v>
      </c>
      <c r="J22" s="4">
        <v>2</v>
      </c>
      <c r="K22" s="4">
        <f t="shared" si="0"/>
        <v>5</v>
      </c>
      <c r="L22" s="4"/>
      <c r="M22" s="4"/>
    </row>
    <row r="23" spans="2:13" ht="12.75">
      <c r="B23" s="4">
        <v>19</v>
      </c>
      <c r="C23" s="32" t="s">
        <v>16</v>
      </c>
      <c r="D23" s="15" t="s">
        <v>144</v>
      </c>
      <c r="E23" s="15" t="s">
        <v>150</v>
      </c>
      <c r="F23" s="6">
        <v>9</v>
      </c>
      <c r="G23" s="4">
        <v>0</v>
      </c>
      <c r="H23" s="4">
        <v>1</v>
      </c>
      <c r="I23" s="4">
        <v>0</v>
      </c>
      <c r="J23" s="4">
        <v>3</v>
      </c>
      <c r="K23" s="4">
        <f t="shared" si="0"/>
        <v>4</v>
      </c>
      <c r="L23" s="4"/>
      <c r="M23" s="4"/>
    </row>
    <row r="24" spans="2:13" ht="12.75">
      <c r="B24" s="4">
        <v>20</v>
      </c>
      <c r="C24" s="36" t="s">
        <v>183</v>
      </c>
      <c r="D24" s="21" t="s">
        <v>179</v>
      </c>
      <c r="E24" s="21" t="s">
        <v>180</v>
      </c>
      <c r="F24" s="6">
        <v>9</v>
      </c>
      <c r="G24" s="4">
        <v>2</v>
      </c>
      <c r="H24" s="4">
        <v>0</v>
      </c>
      <c r="I24" s="4">
        <v>0</v>
      </c>
      <c r="J24" s="4">
        <v>2</v>
      </c>
      <c r="K24" s="4">
        <f t="shared" si="0"/>
        <v>4</v>
      </c>
      <c r="L24" s="4"/>
      <c r="M24" s="4"/>
    </row>
    <row r="25" spans="2:13" ht="12.75">
      <c r="B25" s="4">
        <v>21</v>
      </c>
      <c r="C25" s="32" t="s">
        <v>100</v>
      </c>
      <c r="D25" s="15" t="s">
        <v>144</v>
      </c>
      <c r="E25" s="15" t="s">
        <v>150</v>
      </c>
      <c r="F25" s="6">
        <v>9</v>
      </c>
      <c r="G25" s="4">
        <v>0.5</v>
      </c>
      <c r="H25" s="4">
        <v>1</v>
      </c>
      <c r="I25" s="4">
        <v>0.5</v>
      </c>
      <c r="J25" s="4">
        <v>2</v>
      </c>
      <c r="K25" s="4">
        <f t="shared" si="0"/>
        <v>4</v>
      </c>
      <c r="L25" s="4"/>
      <c r="M25" s="4"/>
    </row>
    <row r="26" spans="2:13" ht="12.75">
      <c r="B26" s="4">
        <v>22</v>
      </c>
      <c r="C26" s="32" t="s">
        <v>108</v>
      </c>
      <c r="D26" s="15" t="s">
        <v>145</v>
      </c>
      <c r="E26" s="15" t="s">
        <v>153</v>
      </c>
      <c r="F26" s="6">
        <v>9</v>
      </c>
      <c r="G26" s="4">
        <v>2</v>
      </c>
      <c r="H26" s="4">
        <v>0</v>
      </c>
      <c r="I26" s="4">
        <v>0</v>
      </c>
      <c r="J26" s="4">
        <v>2</v>
      </c>
      <c r="K26" s="4">
        <f t="shared" si="0"/>
        <v>4</v>
      </c>
      <c r="L26" s="4"/>
      <c r="M26" s="4"/>
    </row>
    <row r="27" spans="2:13" ht="12.75">
      <c r="B27" s="4">
        <v>23</v>
      </c>
      <c r="C27" s="33" t="s">
        <v>247</v>
      </c>
      <c r="D27" s="19" t="s">
        <v>212</v>
      </c>
      <c r="E27" s="17" t="s">
        <v>246</v>
      </c>
      <c r="F27" s="6">
        <v>9</v>
      </c>
      <c r="G27" s="4">
        <v>0.5</v>
      </c>
      <c r="H27" s="4">
        <v>1.5</v>
      </c>
      <c r="I27" s="4">
        <v>0</v>
      </c>
      <c r="J27" s="4">
        <v>2</v>
      </c>
      <c r="K27" s="4">
        <f t="shared" si="0"/>
        <v>4</v>
      </c>
      <c r="L27" s="4"/>
      <c r="M27" s="4"/>
    </row>
    <row r="28" spans="2:13" ht="12.75">
      <c r="B28" s="4">
        <v>24</v>
      </c>
      <c r="C28" s="32" t="s">
        <v>19</v>
      </c>
      <c r="D28" s="15" t="s">
        <v>144</v>
      </c>
      <c r="E28" s="15" t="s">
        <v>150</v>
      </c>
      <c r="F28" s="6">
        <v>9</v>
      </c>
      <c r="G28" s="4">
        <v>0</v>
      </c>
      <c r="H28" s="4">
        <v>0</v>
      </c>
      <c r="I28" s="4">
        <v>0.5</v>
      </c>
      <c r="J28" s="4">
        <v>3</v>
      </c>
      <c r="K28" s="4">
        <f t="shared" si="0"/>
        <v>3.5</v>
      </c>
      <c r="L28" s="4"/>
      <c r="M28" s="4"/>
    </row>
    <row r="29" spans="2:13" ht="12.75">
      <c r="B29" s="4">
        <v>25</v>
      </c>
      <c r="C29" s="32" t="s">
        <v>35</v>
      </c>
      <c r="D29" s="5" t="s">
        <v>209</v>
      </c>
      <c r="E29" s="5" t="s">
        <v>162</v>
      </c>
      <c r="F29" s="6">
        <v>9</v>
      </c>
      <c r="G29" s="4">
        <v>0</v>
      </c>
      <c r="H29" s="4">
        <v>1</v>
      </c>
      <c r="I29" s="4">
        <v>0.5</v>
      </c>
      <c r="J29" s="4">
        <v>2</v>
      </c>
      <c r="K29" s="4">
        <f t="shared" si="0"/>
        <v>3.5</v>
      </c>
      <c r="L29" s="4"/>
      <c r="M29" s="4"/>
    </row>
    <row r="30" spans="2:13" ht="12.75">
      <c r="B30" s="4">
        <v>26</v>
      </c>
      <c r="C30" s="32" t="s">
        <v>79</v>
      </c>
      <c r="D30" s="5" t="s">
        <v>209</v>
      </c>
      <c r="E30" s="5" t="s">
        <v>162</v>
      </c>
      <c r="F30" s="6">
        <v>9</v>
      </c>
      <c r="G30" s="4">
        <v>0.5</v>
      </c>
      <c r="H30" s="4">
        <v>0</v>
      </c>
      <c r="I30" s="4">
        <v>1</v>
      </c>
      <c r="J30" s="4">
        <v>2</v>
      </c>
      <c r="K30" s="4">
        <f t="shared" si="0"/>
        <v>3.5</v>
      </c>
      <c r="L30" s="4"/>
      <c r="M30" s="4"/>
    </row>
    <row r="31" spans="2:13" ht="12.75">
      <c r="B31" s="4">
        <v>27</v>
      </c>
      <c r="C31" s="39" t="str">
        <f>UPPER("Stoia Patricia")</f>
        <v>STOIA PATRICIA</v>
      </c>
      <c r="D31" s="19" t="s">
        <v>213</v>
      </c>
      <c r="E31" s="19" t="s">
        <v>248</v>
      </c>
      <c r="F31" s="6">
        <v>9</v>
      </c>
      <c r="G31" s="4">
        <v>0</v>
      </c>
      <c r="H31" s="4">
        <v>0.5</v>
      </c>
      <c r="I31" s="4">
        <v>1</v>
      </c>
      <c r="J31" s="4">
        <v>2</v>
      </c>
      <c r="K31" s="4">
        <f t="shared" si="0"/>
        <v>3.5</v>
      </c>
      <c r="L31" s="4"/>
      <c r="M31" s="4"/>
    </row>
    <row r="32" spans="2:13" ht="12.75">
      <c r="B32" s="4">
        <v>28</v>
      </c>
      <c r="C32" s="32" t="s">
        <v>123</v>
      </c>
      <c r="D32" s="15" t="s">
        <v>144</v>
      </c>
      <c r="E32" s="15" t="s">
        <v>150</v>
      </c>
      <c r="F32" s="6">
        <v>9</v>
      </c>
      <c r="G32" s="4">
        <v>0</v>
      </c>
      <c r="H32" s="4">
        <v>0.5</v>
      </c>
      <c r="I32" s="4">
        <v>1</v>
      </c>
      <c r="J32" s="4">
        <v>2</v>
      </c>
      <c r="K32" s="4">
        <f t="shared" si="0"/>
        <v>3.5</v>
      </c>
      <c r="L32" s="4"/>
      <c r="M32" s="4"/>
    </row>
    <row r="33" spans="2:13" ht="12.75">
      <c r="B33" s="4">
        <v>29</v>
      </c>
      <c r="C33" s="32" t="s">
        <v>15</v>
      </c>
      <c r="D33" s="15" t="s">
        <v>166</v>
      </c>
      <c r="E33" s="15" t="s">
        <v>152</v>
      </c>
      <c r="F33" s="6">
        <v>9</v>
      </c>
      <c r="G33" s="4">
        <v>1</v>
      </c>
      <c r="H33" s="4">
        <v>0</v>
      </c>
      <c r="I33" s="4">
        <v>0</v>
      </c>
      <c r="J33" s="4">
        <v>2</v>
      </c>
      <c r="K33" s="4">
        <f t="shared" si="0"/>
        <v>3</v>
      </c>
      <c r="L33" s="4"/>
      <c r="M33" s="4"/>
    </row>
    <row r="34" spans="2:13" ht="12.75">
      <c r="B34" s="4">
        <v>30</v>
      </c>
      <c r="C34" s="32" t="s">
        <v>34</v>
      </c>
      <c r="D34" s="15" t="s">
        <v>144</v>
      </c>
      <c r="E34" s="15" t="s">
        <v>149</v>
      </c>
      <c r="F34" s="6">
        <v>9</v>
      </c>
      <c r="G34" s="4">
        <v>0</v>
      </c>
      <c r="H34" s="4">
        <v>0</v>
      </c>
      <c r="I34" s="4">
        <v>1</v>
      </c>
      <c r="J34" s="4">
        <v>2</v>
      </c>
      <c r="K34" s="4">
        <f t="shared" si="0"/>
        <v>3</v>
      </c>
      <c r="L34" s="4"/>
      <c r="M34" s="4"/>
    </row>
    <row r="35" spans="2:13" ht="12.75">
      <c r="B35" s="4">
        <v>31</v>
      </c>
      <c r="C35" s="32" t="s">
        <v>39</v>
      </c>
      <c r="D35" s="5" t="s">
        <v>209</v>
      </c>
      <c r="E35" s="5" t="s">
        <v>162</v>
      </c>
      <c r="F35" s="6">
        <v>9</v>
      </c>
      <c r="G35" s="4">
        <v>0</v>
      </c>
      <c r="H35" s="4">
        <v>0</v>
      </c>
      <c r="I35" s="4">
        <v>1</v>
      </c>
      <c r="J35" s="4">
        <v>2</v>
      </c>
      <c r="K35" s="4">
        <f t="shared" si="0"/>
        <v>3</v>
      </c>
      <c r="L35" s="4"/>
      <c r="M35" s="4"/>
    </row>
    <row r="36" spans="2:13" ht="12.75">
      <c r="B36" s="4">
        <v>32</v>
      </c>
      <c r="C36" s="32" t="s">
        <v>40</v>
      </c>
      <c r="D36" s="15" t="s">
        <v>144</v>
      </c>
      <c r="E36" s="15" t="s">
        <v>161</v>
      </c>
      <c r="F36" s="6">
        <v>9</v>
      </c>
      <c r="G36" s="4">
        <v>0</v>
      </c>
      <c r="H36" s="4">
        <v>0</v>
      </c>
      <c r="I36" s="4">
        <v>0</v>
      </c>
      <c r="J36" s="4">
        <v>3</v>
      </c>
      <c r="K36" s="4">
        <f t="shared" si="0"/>
        <v>3</v>
      </c>
      <c r="L36" s="4"/>
      <c r="M36" s="4"/>
    </row>
    <row r="37" spans="2:13" ht="12.75">
      <c r="B37" s="4">
        <v>33</v>
      </c>
      <c r="C37" s="35" t="s">
        <v>205</v>
      </c>
      <c r="D37" s="20" t="s">
        <v>215</v>
      </c>
      <c r="E37" s="20" t="s">
        <v>207</v>
      </c>
      <c r="F37" s="6">
        <v>9</v>
      </c>
      <c r="G37" s="4">
        <v>1</v>
      </c>
      <c r="H37" s="4">
        <v>0</v>
      </c>
      <c r="I37" s="4">
        <v>0</v>
      </c>
      <c r="J37" s="4">
        <v>2</v>
      </c>
      <c r="K37" s="4">
        <f aca="true" t="shared" si="1" ref="K37:K68">SUM(G37:J37)</f>
        <v>3</v>
      </c>
      <c r="L37" s="4"/>
      <c r="M37" s="4"/>
    </row>
    <row r="38" spans="2:13" ht="12.75">
      <c r="B38" s="4">
        <v>34</v>
      </c>
      <c r="C38" s="32" t="s">
        <v>109</v>
      </c>
      <c r="D38" s="15" t="s">
        <v>144</v>
      </c>
      <c r="E38" s="15" t="s">
        <v>150</v>
      </c>
      <c r="F38" s="6">
        <v>9</v>
      </c>
      <c r="G38" s="4">
        <v>1</v>
      </c>
      <c r="H38" s="4">
        <v>0</v>
      </c>
      <c r="I38" s="4">
        <v>0</v>
      </c>
      <c r="J38" s="4">
        <v>2</v>
      </c>
      <c r="K38" s="4">
        <f t="shared" si="1"/>
        <v>3</v>
      </c>
      <c r="L38" s="4"/>
      <c r="M38" s="4"/>
    </row>
    <row r="39" spans="2:13" ht="12.75">
      <c r="B39" s="4">
        <v>35</v>
      </c>
      <c r="C39" s="35" t="s">
        <v>206</v>
      </c>
      <c r="D39" s="20" t="s">
        <v>215</v>
      </c>
      <c r="E39" s="20" t="s">
        <v>207</v>
      </c>
      <c r="F39" s="6">
        <v>9</v>
      </c>
      <c r="G39" s="4">
        <v>0</v>
      </c>
      <c r="H39" s="4">
        <v>0</v>
      </c>
      <c r="I39" s="4">
        <v>1</v>
      </c>
      <c r="J39" s="4">
        <v>2</v>
      </c>
      <c r="K39" s="4">
        <f t="shared" si="1"/>
        <v>3</v>
      </c>
      <c r="L39" s="4"/>
      <c r="M39" s="4"/>
    </row>
    <row r="40" spans="2:13" ht="12.75">
      <c r="B40" s="4">
        <v>36</v>
      </c>
      <c r="C40" s="32" t="s">
        <v>120</v>
      </c>
      <c r="D40" s="18" t="s">
        <v>146</v>
      </c>
      <c r="E40" s="18" t="s">
        <v>159</v>
      </c>
      <c r="F40" s="6">
        <v>9</v>
      </c>
      <c r="G40" s="4">
        <v>0</v>
      </c>
      <c r="H40" s="4">
        <v>0</v>
      </c>
      <c r="I40" s="4">
        <v>1</v>
      </c>
      <c r="J40" s="4">
        <v>2</v>
      </c>
      <c r="K40" s="4">
        <f t="shared" si="1"/>
        <v>3</v>
      </c>
      <c r="L40" s="4"/>
      <c r="M40" s="4"/>
    </row>
    <row r="41" spans="2:13" ht="12.75">
      <c r="B41" s="4">
        <v>37</v>
      </c>
      <c r="C41" s="32" t="s">
        <v>239</v>
      </c>
      <c r="D41" s="15" t="s">
        <v>240</v>
      </c>
      <c r="E41" s="15" t="s">
        <v>241</v>
      </c>
      <c r="F41" s="6">
        <v>9</v>
      </c>
      <c r="G41" s="4">
        <v>0.5</v>
      </c>
      <c r="H41" s="4">
        <v>0</v>
      </c>
      <c r="I41" s="4">
        <v>0.5</v>
      </c>
      <c r="J41" s="4">
        <v>2</v>
      </c>
      <c r="K41" s="4">
        <f t="shared" si="1"/>
        <v>3</v>
      </c>
      <c r="L41" s="4"/>
      <c r="M41" s="4"/>
    </row>
    <row r="42" spans="2:13" ht="12.75">
      <c r="B42" s="4">
        <v>38</v>
      </c>
      <c r="C42" s="32" t="s">
        <v>37</v>
      </c>
      <c r="D42" s="15" t="s">
        <v>144</v>
      </c>
      <c r="E42" s="15" t="s">
        <v>161</v>
      </c>
      <c r="F42" s="6">
        <v>9</v>
      </c>
      <c r="G42" s="4">
        <v>0</v>
      </c>
      <c r="H42" s="4">
        <v>0</v>
      </c>
      <c r="I42" s="4">
        <v>0.5</v>
      </c>
      <c r="J42" s="4">
        <v>2</v>
      </c>
      <c r="K42" s="4">
        <f t="shared" si="1"/>
        <v>2.5</v>
      </c>
      <c r="L42" s="4"/>
      <c r="M42" s="4"/>
    </row>
    <row r="43" spans="2:13" ht="12.75">
      <c r="B43" s="4">
        <v>39</v>
      </c>
      <c r="C43" s="36" t="s">
        <v>178</v>
      </c>
      <c r="D43" s="21" t="s">
        <v>179</v>
      </c>
      <c r="E43" s="21" t="s">
        <v>180</v>
      </c>
      <c r="F43" s="6">
        <v>9</v>
      </c>
      <c r="G43" s="4">
        <v>0.5</v>
      </c>
      <c r="H43" s="4">
        <v>0</v>
      </c>
      <c r="I43" s="4">
        <v>0</v>
      </c>
      <c r="J43" s="4">
        <v>2</v>
      </c>
      <c r="K43" s="4">
        <f t="shared" si="1"/>
        <v>2.5</v>
      </c>
      <c r="L43" s="4"/>
      <c r="M43" s="4"/>
    </row>
    <row r="44" spans="2:13" ht="12.75">
      <c r="B44" s="4">
        <v>40</v>
      </c>
      <c r="C44" s="32" t="s">
        <v>91</v>
      </c>
      <c r="D44" s="15" t="s">
        <v>166</v>
      </c>
      <c r="E44" s="15" t="s">
        <v>152</v>
      </c>
      <c r="F44" s="6">
        <v>9</v>
      </c>
      <c r="G44" s="4">
        <v>0.5</v>
      </c>
      <c r="H44" s="4">
        <v>0</v>
      </c>
      <c r="I44" s="4">
        <v>0</v>
      </c>
      <c r="J44" s="4">
        <v>2</v>
      </c>
      <c r="K44" s="4">
        <f t="shared" si="1"/>
        <v>2.5</v>
      </c>
      <c r="L44" s="4"/>
      <c r="M44" s="4"/>
    </row>
    <row r="45" spans="2:13" ht="12.75">
      <c r="B45" s="4">
        <v>41</v>
      </c>
      <c r="C45" s="35" t="s">
        <v>172</v>
      </c>
      <c r="D45" s="20" t="s">
        <v>214</v>
      </c>
      <c r="E45" s="15"/>
      <c r="F45" s="6">
        <v>9</v>
      </c>
      <c r="G45" s="4">
        <v>0</v>
      </c>
      <c r="H45" s="4">
        <v>0</v>
      </c>
      <c r="I45" s="4">
        <v>0.5</v>
      </c>
      <c r="J45" s="4">
        <v>2</v>
      </c>
      <c r="K45" s="4">
        <f t="shared" si="1"/>
        <v>2.5</v>
      </c>
      <c r="L45" s="4"/>
      <c r="M45" s="4"/>
    </row>
    <row r="46" spans="2:13" ht="12.75">
      <c r="B46" s="4">
        <v>42</v>
      </c>
      <c r="C46" s="32" t="s">
        <v>114</v>
      </c>
      <c r="D46" s="15" t="s">
        <v>145</v>
      </c>
      <c r="E46" s="16" t="s">
        <v>151</v>
      </c>
      <c r="F46" s="6">
        <v>9</v>
      </c>
      <c r="G46" s="4">
        <v>0</v>
      </c>
      <c r="H46" s="4">
        <v>0</v>
      </c>
      <c r="I46" s="4">
        <v>0.5</v>
      </c>
      <c r="J46" s="4">
        <v>2</v>
      </c>
      <c r="K46" s="4">
        <f t="shared" si="1"/>
        <v>2.5</v>
      </c>
      <c r="L46" s="4"/>
      <c r="M46" s="4"/>
    </row>
    <row r="47" spans="2:13" ht="12.75">
      <c r="B47" s="4">
        <v>43</v>
      </c>
      <c r="C47" s="32" t="s">
        <v>12</v>
      </c>
      <c r="D47" s="15" t="s">
        <v>166</v>
      </c>
      <c r="E47" s="15" t="s">
        <v>148</v>
      </c>
      <c r="F47" s="6">
        <v>9</v>
      </c>
      <c r="G47" s="4">
        <v>0</v>
      </c>
      <c r="H47" s="4">
        <v>0</v>
      </c>
      <c r="I47" s="4">
        <v>0</v>
      </c>
      <c r="J47" s="4">
        <v>2</v>
      </c>
      <c r="K47" s="4">
        <f t="shared" si="1"/>
        <v>2</v>
      </c>
      <c r="L47" s="4"/>
      <c r="M47" s="4"/>
    </row>
    <row r="48" spans="2:13" ht="12.75">
      <c r="B48" s="4">
        <v>44</v>
      </c>
      <c r="C48" s="36" t="s">
        <v>181</v>
      </c>
      <c r="D48" s="21" t="s">
        <v>179</v>
      </c>
      <c r="E48" s="21" t="s">
        <v>180</v>
      </c>
      <c r="F48" s="6">
        <v>9</v>
      </c>
      <c r="G48" s="4">
        <v>0</v>
      </c>
      <c r="H48" s="4">
        <v>0</v>
      </c>
      <c r="I48" s="4">
        <v>0</v>
      </c>
      <c r="J48" s="4">
        <v>2</v>
      </c>
      <c r="K48" s="4">
        <f t="shared" si="1"/>
        <v>2</v>
      </c>
      <c r="L48" s="4"/>
      <c r="M48" s="4"/>
    </row>
    <row r="49" spans="2:13" ht="12.75">
      <c r="B49" s="4">
        <v>45</v>
      </c>
      <c r="C49" s="36" t="s">
        <v>182</v>
      </c>
      <c r="D49" s="21" t="s">
        <v>179</v>
      </c>
      <c r="E49" s="21" t="s">
        <v>180</v>
      </c>
      <c r="F49" s="6">
        <v>9</v>
      </c>
      <c r="G49" s="4">
        <v>0</v>
      </c>
      <c r="H49" s="4">
        <v>0</v>
      </c>
      <c r="I49" s="4">
        <v>0</v>
      </c>
      <c r="J49" s="4">
        <v>2</v>
      </c>
      <c r="K49" s="4">
        <f t="shared" si="1"/>
        <v>2</v>
      </c>
      <c r="L49" s="4"/>
      <c r="M49" s="4"/>
    </row>
    <row r="50" spans="2:13" ht="12.75">
      <c r="B50" s="4">
        <v>46</v>
      </c>
      <c r="C50" s="32" t="s">
        <v>242</v>
      </c>
      <c r="D50" s="15" t="s">
        <v>240</v>
      </c>
      <c r="E50" s="15" t="s">
        <v>241</v>
      </c>
      <c r="F50" s="6">
        <v>9</v>
      </c>
      <c r="G50" s="4">
        <v>0</v>
      </c>
      <c r="H50" s="4">
        <v>0</v>
      </c>
      <c r="I50" s="4">
        <v>0</v>
      </c>
      <c r="J50" s="4">
        <v>2</v>
      </c>
      <c r="K50" s="4">
        <f t="shared" si="1"/>
        <v>2</v>
      </c>
      <c r="L50" s="4"/>
      <c r="M50" s="4"/>
    </row>
    <row r="51" spans="2:13" ht="12.75">
      <c r="B51" s="4">
        <v>47</v>
      </c>
      <c r="C51" s="32" t="s">
        <v>17</v>
      </c>
      <c r="D51" s="15" t="s">
        <v>145</v>
      </c>
      <c r="E51" s="15" t="s">
        <v>153</v>
      </c>
      <c r="F51" s="6">
        <v>9</v>
      </c>
      <c r="G51" s="4">
        <v>0</v>
      </c>
      <c r="H51" s="4">
        <v>0</v>
      </c>
      <c r="I51" s="4">
        <v>0</v>
      </c>
      <c r="J51" s="4">
        <v>2</v>
      </c>
      <c r="K51" s="4">
        <f t="shared" si="1"/>
        <v>2</v>
      </c>
      <c r="L51" s="4"/>
      <c r="M51" s="4"/>
    </row>
    <row r="52" spans="2:13" ht="12.75">
      <c r="B52" s="4">
        <v>48</v>
      </c>
      <c r="C52" s="39" t="str">
        <f>UPPER("Boicu Beatrice")</f>
        <v>BOICU BEATRICE</v>
      </c>
      <c r="D52" s="19" t="s">
        <v>212</v>
      </c>
      <c r="E52" s="19" t="str">
        <f>UPPER("Dinu Ion")</f>
        <v>DINU ION</v>
      </c>
      <c r="F52" s="6">
        <v>9</v>
      </c>
      <c r="G52" s="10">
        <v>0</v>
      </c>
      <c r="H52" s="10">
        <v>0</v>
      </c>
      <c r="I52" s="10">
        <v>0</v>
      </c>
      <c r="J52" s="10">
        <v>2</v>
      </c>
      <c r="K52" s="4">
        <f t="shared" si="1"/>
        <v>2</v>
      </c>
      <c r="L52" s="4"/>
      <c r="M52" s="4"/>
    </row>
    <row r="53" spans="2:13" ht="12.75">
      <c r="B53" s="4">
        <v>49</v>
      </c>
      <c r="C53" s="32" t="s">
        <v>25</v>
      </c>
      <c r="D53" s="15" t="s">
        <v>145</v>
      </c>
      <c r="E53" s="16" t="s">
        <v>151</v>
      </c>
      <c r="F53" s="6">
        <v>9</v>
      </c>
      <c r="G53" s="4">
        <v>0</v>
      </c>
      <c r="H53" s="4">
        <v>0</v>
      </c>
      <c r="I53" s="4">
        <v>0</v>
      </c>
      <c r="J53" s="4">
        <v>2</v>
      </c>
      <c r="K53" s="4">
        <f t="shared" si="1"/>
        <v>2</v>
      </c>
      <c r="L53" s="4"/>
      <c r="M53" s="4"/>
    </row>
    <row r="54" spans="2:13" ht="12.75">
      <c r="B54" s="4">
        <v>50</v>
      </c>
      <c r="C54" s="35" t="s">
        <v>204</v>
      </c>
      <c r="D54" s="20" t="s">
        <v>215</v>
      </c>
      <c r="E54" s="20" t="s">
        <v>207</v>
      </c>
      <c r="F54" s="6">
        <v>9</v>
      </c>
      <c r="G54" s="4">
        <v>0</v>
      </c>
      <c r="H54" s="4">
        <v>0</v>
      </c>
      <c r="I54" s="4">
        <v>0</v>
      </c>
      <c r="J54" s="4">
        <v>2</v>
      </c>
      <c r="K54" s="4">
        <f t="shared" si="1"/>
        <v>2</v>
      </c>
      <c r="L54" s="4"/>
      <c r="M54" s="4"/>
    </row>
    <row r="55" spans="2:13" ht="12.75">
      <c r="B55" s="4">
        <v>51</v>
      </c>
      <c r="C55" s="32" t="s">
        <v>30</v>
      </c>
      <c r="D55" s="15" t="s">
        <v>144</v>
      </c>
      <c r="E55" s="15" t="s">
        <v>150</v>
      </c>
      <c r="F55" s="6">
        <v>9</v>
      </c>
      <c r="G55" s="4">
        <v>0</v>
      </c>
      <c r="H55" s="4">
        <v>0</v>
      </c>
      <c r="I55" s="4">
        <v>0</v>
      </c>
      <c r="J55" s="4">
        <v>2</v>
      </c>
      <c r="K55" s="4">
        <f t="shared" si="1"/>
        <v>2</v>
      </c>
      <c r="L55" s="4"/>
      <c r="M55" s="4"/>
    </row>
    <row r="56" spans="2:13" ht="12.75">
      <c r="B56" s="4">
        <v>52</v>
      </c>
      <c r="C56" s="32" t="s">
        <v>38</v>
      </c>
      <c r="D56" s="15" t="s">
        <v>166</v>
      </c>
      <c r="E56" s="15" t="s">
        <v>148</v>
      </c>
      <c r="F56" s="6">
        <v>9</v>
      </c>
      <c r="G56" s="4">
        <v>0</v>
      </c>
      <c r="H56" s="4">
        <v>0</v>
      </c>
      <c r="I56" s="4">
        <v>0</v>
      </c>
      <c r="J56" s="4">
        <v>2</v>
      </c>
      <c r="K56" s="4">
        <f t="shared" si="1"/>
        <v>2</v>
      </c>
      <c r="L56" s="4"/>
      <c r="M56" s="4"/>
    </row>
    <row r="57" spans="2:13" ht="12.75">
      <c r="B57" s="4">
        <v>53</v>
      </c>
      <c r="C57" s="32" t="s">
        <v>238</v>
      </c>
      <c r="D57" s="15" t="s">
        <v>145</v>
      </c>
      <c r="E57" s="15" t="s">
        <v>153</v>
      </c>
      <c r="F57" s="6">
        <v>9</v>
      </c>
      <c r="G57" s="4">
        <v>0</v>
      </c>
      <c r="H57" s="4">
        <v>0</v>
      </c>
      <c r="I57" s="4">
        <v>0</v>
      </c>
      <c r="J57" s="4">
        <v>2</v>
      </c>
      <c r="K57" s="4">
        <f t="shared" si="1"/>
        <v>2</v>
      </c>
      <c r="L57" s="4"/>
      <c r="M57" s="4"/>
    </row>
    <row r="58" spans="2:13" ht="12.75">
      <c r="B58" s="4">
        <v>54</v>
      </c>
      <c r="C58" s="32" t="s">
        <v>41</v>
      </c>
      <c r="D58" s="15" t="s">
        <v>144</v>
      </c>
      <c r="E58" s="15" t="s">
        <v>149</v>
      </c>
      <c r="F58" s="6">
        <v>9</v>
      </c>
      <c r="G58" s="4">
        <v>0</v>
      </c>
      <c r="H58" s="4">
        <v>0</v>
      </c>
      <c r="I58" s="4">
        <v>0</v>
      </c>
      <c r="J58" s="4">
        <v>2</v>
      </c>
      <c r="K58" s="4">
        <f t="shared" si="1"/>
        <v>2</v>
      </c>
      <c r="L58" s="4"/>
      <c r="M58" s="4"/>
    </row>
    <row r="59" spans="2:13" ht="12.75">
      <c r="B59" s="4">
        <v>55</v>
      </c>
      <c r="C59" s="39" t="str">
        <f>UPPER("Crăciun Alexandra")</f>
        <v>CRĂCIUN ALEXANDRA</v>
      </c>
      <c r="D59" s="19" t="s">
        <v>212</v>
      </c>
      <c r="E59" s="19" t="str">
        <f>UPPER("Dinu Ion")</f>
        <v>DINU ION</v>
      </c>
      <c r="F59" s="6">
        <v>9</v>
      </c>
      <c r="G59" s="4">
        <v>0</v>
      </c>
      <c r="H59" s="4">
        <v>0</v>
      </c>
      <c r="I59" s="4">
        <v>0</v>
      </c>
      <c r="J59" s="4">
        <v>2</v>
      </c>
      <c r="K59" s="4">
        <f t="shared" si="1"/>
        <v>2</v>
      </c>
      <c r="L59" s="4"/>
      <c r="M59" s="4"/>
    </row>
    <row r="60" spans="2:13" ht="12.75">
      <c r="B60" s="4">
        <v>56</v>
      </c>
      <c r="C60" s="36" t="s">
        <v>184</v>
      </c>
      <c r="D60" s="21" t="s">
        <v>179</v>
      </c>
      <c r="E60" s="21" t="s">
        <v>180</v>
      </c>
      <c r="F60" s="6">
        <v>9</v>
      </c>
      <c r="G60" s="10">
        <v>0</v>
      </c>
      <c r="H60" s="10">
        <v>0</v>
      </c>
      <c r="I60" s="10">
        <v>0</v>
      </c>
      <c r="J60" s="10">
        <v>2</v>
      </c>
      <c r="K60" s="4">
        <f t="shared" si="1"/>
        <v>2</v>
      </c>
      <c r="L60" s="4"/>
      <c r="M60" s="4"/>
    </row>
    <row r="61" spans="2:13" ht="12.75">
      <c r="B61" s="4">
        <v>57</v>
      </c>
      <c r="C61" s="32" t="s">
        <v>52</v>
      </c>
      <c r="D61" s="15" t="s">
        <v>145</v>
      </c>
      <c r="E61" s="15" t="s">
        <v>153</v>
      </c>
      <c r="F61" s="6">
        <v>9</v>
      </c>
      <c r="G61" s="10">
        <v>0</v>
      </c>
      <c r="H61" s="10">
        <v>0</v>
      </c>
      <c r="I61" s="10">
        <v>0</v>
      </c>
      <c r="J61" s="10">
        <v>2</v>
      </c>
      <c r="K61" s="4">
        <f t="shared" si="1"/>
        <v>2</v>
      </c>
      <c r="L61" s="4"/>
      <c r="M61" s="4"/>
    </row>
    <row r="62" spans="2:13" ht="12.75">
      <c r="B62" s="4">
        <v>58</v>
      </c>
      <c r="C62" s="39" t="str">
        <f>UPPER("Jurca Alexandra")</f>
        <v>JURCA ALEXANDRA</v>
      </c>
      <c r="D62" s="19" t="s">
        <v>212</v>
      </c>
      <c r="E62" s="19" t="str">
        <f>UPPER("Dinu Ion")</f>
        <v>DINU ION</v>
      </c>
      <c r="F62" s="6">
        <v>9</v>
      </c>
      <c r="G62" s="4">
        <v>0</v>
      </c>
      <c r="H62" s="4">
        <v>0</v>
      </c>
      <c r="I62" s="4">
        <v>0</v>
      </c>
      <c r="J62" s="4">
        <v>2</v>
      </c>
      <c r="K62" s="4">
        <f t="shared" si="1"/>
        <v>2</v>
      </c>
      <c r="L62" s="4"/>
      <c r="M62" s="4"/>
    </row>
    <row r="63" spans="2:13" ht="12.75">
      <c r="B63" s="4">
        <v>59</v>
      </c>
      <c r="C63" s="32" t="s">
        <v>72</v>
      </c>
      <c r="D63" s="15" t="s">
        <v>145</v>
      </c>
      <c r="E63" s="15" t="s">
        <v>153</v>
      </c>
      <c r="F63" s="6">
        <v>9</v>
      </c>
      <c r="G63" s="4">
        <v>0</v>
      </c>
      <c r="H63" s="4">
        <v>0</v>
      </c>
      <c r="I63" s="4">
        <v>0</v>
      </c>
      <c r="J63" s="4">
        <v>2</v>
      </c>
      <c r="K63" s="4">
        <f t="shared" si="1"/>
        <v>2</v>
      </c>
      <c r="L63" s="4"/>
      <c r="M63" s="4"/>
    </row>
    <row r="64" spans="2:13" ht="12.75">
      <c r="B64" s="4">
        <v>60</v>
      </c>
      <c r="C64" s="32" t="s">
        <v>83</v>
      </c>
      <c r="D64" s="15" t="s">
        <v>144</v>
      </c>
      <c r="E64" s="15" t="s">
        <v>150</v>
      </c>
      <c r="F64" s="6">
        <v>9</v>
      </c>
      <c r="G64" s="4">
        <v>0</v>
      </c>
      <c r="H64" s="4">
        <v>0</v>
      </c>
      <c r="I64" s="4">
        <v>0</v>
      </c>
      <c r="J64" s="4">
        <v>2</v>
      </c>
      <c r="K64" s="4">
        <f t="shared" si="1"/>
        <v>2</v>
      </c>
      <c r="L64" s="4"/>
      <c r="M64" s="4"/>
    </row>
    <row r="65" spans="2:13" ht="12.75">
      <c r="B65" s="4">
        <v>61</v>
      </c>
      <c r="C65" s="32" t="s">
        <v>84</v>
      </c>
      <c r="D65" s="15" t="s">
        <v>144</v>
      </c>
      <c r="E65" s="15" t="s">
        <v>150</v>
      </c>
      <c r="F65" s="6">
        <v>9</v>
      </c>
      <c r="G65" s="4">
        <v>0</v>
      </c>
      <c r="H65" s="4">
        <v>0</v>
      </c>
      <c r="I65" s="4">
        <v>0</v>
      </c>
      <c r="J65" s="4">
        <v>2</v>
      </c>
      <c r="K65" s="4">
        <f t="shared" si="1"/>
        <v>2</v>
      </c>
      <c r="L65" s="4"/>
      <c r="M65" s="4"/>
    </row>
    <row r="66" spans="2:13" ht="12.75">
      <c r="B66" s="4">
        <v>62</v>
      </c>
      <c r="C66" s="32" t="s">
        <v>85</v>
      </c>
      <c r="D66" s="5" t="s">
        <v>209</v>
      </c>
      <c r="E66" s="5" t="s">
        <v>154</v>
      </c>
      <c r="F66" s="6">
        <v>9</v>
      </c>
      <c r="G66" s="4">
        <v>0</v>
      </c>
      <c r="H66" s="4">
        <v>0</v>
      </c>
      <c r="I66" s="4">
        <v>0</v>
      </c>
      <c r="J66" s="4">
        <v>2</v>
      </c>
      <c r="K66" s="4">
        <f t="shared" si="1"/>
        <v>2</v>
      </c>
      <c r="L66" s="4"/>
      <c r="M66" s="4"/>
    </row>
    <row r="67" spans="2:13" ht="12.75">
      <c r="B67" s="4">
        <v>63</v>
      </c>
      <c r="C67" s="39" t="str">
        <f>UPPER("Nica Mădălina")</f>
        <v>NICA MĂDĂLINA</v>
      </c>
      <c r="D67" s="19" t="s">
        <v>212</v>
      </c>
      <c r="E67" s="19" t="str">
        <f>UPPER("Dinu Ion")</f>
        <v>DINU ION</v>
      </c>
      <c r="F67" s="6">
        <v>9</v>
      </c>
      <c r="G67" s="4">
        <v>0</v>
      </c>
      <c r="H67" s="4">
        <v>0</v>
      </c>
      <c r="I67" s="4">
        <v>0</v>
      </c>
      <c r="J67" s="4">
        <v>2</v>
      </c>
      <c r="K67" s="4">
        <f t="shared" si="1"/>
        <v>2</v>
      </c>
      <c r="L67" s="4"/>
      <c r="M67" s="4"/>
    </row>
    <row r="68" spans="2:13" ht="12.75">
      <c r="B68" s="4">
        <v>64</v>
      </c>
      <c r="C68" s="32" t="s">
        <v>97</v>
      </c>
      <c r="D68" s="5" t="s">
        <v>209</v>
      </c>
      <c r="E68" s="5" t="s">
        <v>162</v>
      </c>
      <c r="F68" s="6">
        <v>9</v>
      </c>
      <c r="G68" s="4">
        <v>0</v>
      </c>
      <c r="H68" s="4">
        <v>0</v>
      </c>
      <c r="I68" s="4">
        <v>0</v>
      </c>
      <c r="J68" s="4">
        <v>2</v>
      </c>
      <c r="K68" s="4">
        <f t="shared" si="1"/>
        <v>2</v>
      </c>
      <c r="L68" s="4"/>
      <c r="M68" s="4"/>
    </row>
    <row r="69" spans="2:13" ht="12.75">
      <c r="B69" s="4">
        <v>65</v>
      </c>
      <c r="C69" s="32" t="s">
        <v>107</v>
      </c>
      <c r="D69" s="5" t="s">
        <v>209</v>
      </c>
      <c r="E69" s="5" t="s">
        <v>162</v>
      </c>
      <c r="F69" s="6">
        <v>9</v>
      </c>
      <c r="G69" s="4">
        <v>0</v>
      </c>
      <c r="H69" s="4">
        <v>0</v>
      </c>
      <c r="I69" s="4">
        <v>0</v>
      </c>
      <c r="J69" s="4">
        <v>2</v>
      </c>
      <c r="K69" s="4">
        <f aca="true" t="shared" si="2" ref="K69:K77">SUM(G69:J69)</f>
        <v>2</v>
      </c>
      <c r="L69" s="4"/>
      <c r="M69" s="4"/>
    </row>
    <row r="70" spans="2:13" ht="12.75">
      <c r="B70" s="4">
        <v>66</v>
      </c>
      <c r="C70" s="32" t="s">
        <v>243</v>
      </c>
      <c r="D70" s="15" t="s">
        <v>240</v>
      </c>
      <c r="E70" s="15" t="s">
        <v>241</v>
      </c>
      <c r="F70" s="6">
        <v>9</v>
      </c>
      <c r="G70" s="4">
        <v>0</v>
      </c>
      <c r="H70" s="4">
        <v>0</v>
      </c>
      <c r="I70" s="4">
        <v>0</v>
      </c>
      <c r="J70" s="4">
        <v>2</v>
      </c>
      <c r="K70" s="4">
        <f t="shared" si="2"/>
        <v>2</v>
      </c>
      <c r="L70" s="4"/>
      <c r="M70" s="4"/>
    </row>
    <row r="71" spans="2:13" ht="12.75">
      <c r="B71" s="4">
        <v>67</v>
      </c>
      <c r="C71" s="39" t="str">
        <f>UPPER("Sirbu Alexandru")</f>
        <v>SIRBU ALEXANDRU</v>
      </c>
      <c r="D71" s="19" t="s">
        <v>213</v>
      </c>
      <c r="E71" s="19" t="s">
        <v>248</v>
      </c>
      <c r="F71" s="6">
        <v>9</v>
      </c>
      <c r="G71" s="4">
        <v>0</v>
      </c>
      <c r="H71" s="4">
        <v>0</v>
      </c>
      <c r="I71" s="4">
        <v>0</v>
      </c>
      <c r="J71" s="4">
        <v>2</v>
      </c>
      <c r="K71" s="4">
        <f t="shared" si="2"/>
        <v>2</v>
      </c>
      <c r="L71" s="4"/>
      <c r="M71" s="4"/>
    </row>
    <row r="72" spans="2:13" ht="12.75">
      <c r="B72" s="4">
        <v>68</v>
      </c>
      <c r="C72" s="32" t="s">
        <v>124</v>
      </c>
      <c r="D72" s="15" t="s">
        <v>144</v>
      </c>
      <c r="E72" s="15" t="s">
        <v>149</v>
      </c>
      <c r="F72" s="6">
        <v>9</v>
      </c>
      <c r="G72" s="4">
        <v>0</v>
      </c>
      <c r="H72" s="4">
        <v>0</v>
      </c>
      <c r="I72" s="4">
        <v>0</v>
      </c>
      <c r="J72" s="4">
        <v>2</v>
      </c>
      <c r="K72" s="4">
        <f t="shared" si="2"/>
        <v>2</v>
      </c>
      <c r="L72" s="4"/>
      <c r="M72" s="4"/>
    </row>
    <row r="73" spans="2:13" ht="12.75">
      <c r="B73" s="4">
        <v>69</v>
      </c>
      <c r="C73" s="32" t="s">
        <v>244</v>
      </c>
      <c r="D73" s="19" t="s">
        <v>212</v>
      </c>
      <c r="E73" s="15" t="s">
        <v>231</v>
      </c>
      <c r="F73" s="6">
        <v>9</v>
      </c>
      <c r="G73" s="4">
        <v>0</v>
      </c>
      <c r="H73" s="4">
        <v>0</v>
      </c>
      <c r="I73" s="4">
        <v>0</v>
      </c>
      <c r="J73" s="4">
        <v>2</v>
      </c>
      <c r="K73" s="4">
        <f t="shared" si="2"/>
        <v>2</v>
      </c>
      <c r="L73" s="4"/>
      <c r="M73" s="4"/>
    </row>
    <row r="74" spans="2:13" ht="12.75">
      <c r="B74" s="4">
        <v>70</v>
      </c>
      <c r="C74" s="32" t="s">
        <v>134</v>
      </c>
      <c r="D74" s="15" t="s">
        <v>166</v>
      </c>
      <c r="E74" s="15" t="s">
        <v>152</v>
      </c>
      <c r="F74" s="6">
        <v>9</v>
      </c>
      <c r="G74" s="4">
        <v>0</v>
      </c>
      <c r="H74" s="4">
        <v>0</v>
      </c>
      <c r="I74" s="4">
        <v>0</v>
      </c>
      <c r="J74" s="4">
        <v>2</v>
      </c>
      <c r="K74" s="4">
        <f t="shared" si="2"/>
        <v>2</v>
      </c>
      <c r="L74" s="4"/>
      <c r="M74" s="4"/>
    </row>
    <row r="75" spans="2:13" ht="12.75">
      <c r="B75" s="4">
        <v>71</v>
      </c>
      <c r="C75" s="32" t="s">
        <v>135</v>
      </c>
      <c r="D75" s="15" t="s">
        <v>144</v>
      </c>
      <c r="E75" s="15" t="s">
        <v>150</v>
      </c>
      <c r="F75" s="6">
        <v>9</v>
      </c>
      <c r="G75" s="4">
        <v>0</v>
      </c>
      <c r="H75" s="4">
        <v>0</v>
      </c>
      <c r="I75" s="4">
        <v>0</v>
      </c>
      <c r="J75" s="4">
        <v>2</v>
      </c>
      <c r="K75" s="4">
        <f t="shared" si="2"/>
        <v>2</v>
      </c>
      <c r="L75" s="4"/>
      <c r="M75" s="4"/>
    </row>
    <row r="76" spans="2:13" ht="12.75">
      <c r="B76" s="4">
        <v>72</v>
      </c>
      <c r="C76" s="32" t="s">
        <v>138</v>
      </c>
      <c r="D76" s="15" t="s">
        <v>144</v>
      </c>
      <c r="E76" s="15" t="s">
        <v>149</v>
      </c>
      <c r="F76" s="6">
        <v>9</v>
      </c>
      <c r="G76" s="4">
        <v>0</v>
      </c>
      <c r="H76" s="4">
        <v>0</v>
      </c>
      <c r="I76" s="4">
        <v>0</v>
      </c>
      <c r="J76" s="4">
        <v>2</v>
      </c>
      <c r="K76" s="4">
        <f t="shared" si="2"/>
        <v>2</v>
      </c>
      <c r="L76" s="4"/>
      <c r="M76" s="4"/>
    </row>
    <row r="77" spans="2:13" ht="12.75">
      <c r="B77" s="4">
        <v>73</v>
      </c>
      <c r="C77" s="39" t="str">
        <f>UPPER("Vlad Sergiu")</f>
        <v>VLAD SERGIU</v>
      </c>
      <c r="D77" s="19" t="s">
        <v>213</v>
      </c>
      <c r="E77" s="19" t="s">
        <v>248</v>
      </c>
      <c r="F77" s="6">
        <v>9</v>
      </c>
      <c r="G77" s="4">
        <v>0</v>
      </c>
      <c r="H77" s="4">
        <v>0</v>
      </c>
      <c r="I77" s="4">
        <v>0</v>
      </c>
      <c r="J77" s="4">
        <v>2</v>
      </c>
      <c r="K77" s="4">
        <f t="shared" si="2"/>
        <v>2</v>
      </c>
      <c r="L77" s="4"/>
      <c r="M77" s="4"/>
    </row>
    <row r="78" spans="2:13" ht="12.75">
      <c r="B78" s="4">
        <v>74</v>
      </c>
      <c r="C78" s="33" t="s">
        <v>170</v>
      </c>
      <c r="D78" s="17" t="s">
        <v>144</v>
      </c>
      <c r="E78" s="17" t="s">
        <v>150</v>
      </c>
      <c r="F78" s="6">
        <v>9</v>
      </c>
      <c r="G78" s="4"/>
      <c r="H78" s="4"/>
      <c r="I78" s="4"/>
      <c r="J78" s="4"/>
      <c r="K78" s="4"/>
      <c r="L78" s="4"/>
      <c r="M78" s="4" t="s">
        <v>249</v>
      </c>
    </row>
    <row r="79" spans="2:13" ht="12.75">
      <c r="B79" s="4">
        <v>75</v>
      </c>
      <c r="C79" s="32" t="s">
        <v>36</v>
      </c>
      <c r="D79" s="15" t="s">
        <v>144</v>
      </c>
      <c r="E79" s="15" t="s">
        <v>150</v>
      </c>
      <c r="F79" s="6">
        <v>9</v>
      </c>
      <c r="G79" s="4"/>
      <c r="H79" s="4"/>
      <c r="I79" s="4"/>
      <c r="J79" s="4"/>
      <c r="K79" s="4"/>
      <c r="L79" s="4"/>
      <c r="M79" s="4" t="s">
        <v>249</v>
      </c>
    </row>
    <row r="80" spans="2:13" ht="12.75">
      <c r="B80" s="4">
        <v>76</v>
      </c>
      <c r="C80" s="32" t="s">
        <v>96</v>
      </c>
      <c r="D80" s="15" t="s">
        <v>144</v>
      </c>
      <c r="E80" s="15" t="s">
        <v>161</v>
      </c>
      <c r="F80" s="6">
        <v>9</v>
      </c>
      <c r="G80" s="4"/>
      <c r="H80" s="4"/>
      <c r="I80" s="4"/>
      <c r="J80" s="4"/>
      <c r="K80" s="4"/>
      <c r="L80" s="4"/>
      <c r="M80" s="4" t="s">
        <v>249</v>
      </c>
    </row>
  </sheetData>
  <sheetProtection/>
  <mergeCells count="1">
    <mergeCell ref="C2:M2"/>
  </mergeCells>
  <printOptions horizontalCentered="1"/>
  <pageMargins left="0.45" right="0.45" top="1" bottom="1" header="0.3" footer="0.3"/>
  <pageSetup horizontalDpi="600" verticalDpi="600" orientation="landscape" paperSize="9" scale="80" r:id="rId1"/>
  <headerFooter>
    <oddHeader>&amp;LINSPECTORATUL  ŞCOLAR  JUDEŢEAN  TIMIŞ &amp;COLIMPIADA NAȚIONALĂ DE MATEMATICĂ
ETAPA JUDEŢEANĂ - 12.03.2011
REZULTATE DUPA CONTESTATII</oddHeader>
    <oddFooter>&amp;L
 &amp;CINSPECTOR ŞCOLAR DE SPECIALITATE,
PROF. ZENO BLAJOVAN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52"/>
  <sheetViews>
    <sheetView view="pageLayout" workbookViewId="0" topLeftCell="B31">
      <selection activeCell="L21" sqref="L21"/>
    </sheetView>
  </sheetViews>
  <sheetFormatPr defaultColWidth="9.140625" defaultRowHeight="13.5" customHeight="1"/>
  <cols>
    <col min="1" max="1" width="1.8515625" style="0" customWidth="1"/>
    <col min="2" max="2" width="6.00390625" style="0" customWidth="1"/>
    <col min="3" max="3" width="27.421875" style="38" customWidth="1"/>
    <col min="4" max="4" width="37.140625" style="38" customWidth="1"/>
    <col min="5" max="5" width="26.140625" style="38" customWidth="1"/>
    <col min="6" max="6" width="10.00390625" style="0" customWidth="1"/>
    <col min="7" max="11" width="9.140625" style="29" customWidth="1"/>
    <col min="12" max="12" width="7.8515625" style="29" customWidth="1"/>
    <col min="13" max="13" width="9.140625" style="29" customWidth="1"/>
  </cols>
  <sheetData>
    <row r="2" spans="2:13" ht="13.5" customHeight="1">
      <c r="B2" s="44" t="s">
        <v>236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2:13" ht="13.5" customHeight="1">
      <c r="B4" s="12" t="s">
        <v>0</v>
      </c>
      <c r="C4" s="30" t="s">
        <v>1</v>
      </c>
      <c r="D4" s="30" t="s">
        <v>2</v>
      </c>
      <c r="E4" s="30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</row>
    <row r="5" spans="2:13" ht="13.5" customHeight="1">
      <c r="B5" s="4">
        <v>1</v>
      </c>
      <c r="C5" s="32" t="s">
        <v>93</v>
      </c>
      <c r="D5" s="31" t="s">
        <v>144</v>
      </c>
      <c r="E5" s="31" t="s">
        <v>150</v>
      </c>
      <c r="F5" s="6">
        <v>10</v>
      </c>
      <c r="G5" s="9">
        <v>4</v>
      </c>
      <c r="H5" s="9">
        <v>4.5</v>
      </c>
      <c r="I5" s="9">
        <v>1.5</v>
      </c>
      <c r="J5" s="9">
        <v>6</v>
      </c>
      <c r="K5" s="4">
        <f aca="true" t="shared" si="0" ref="K5:K47">SUM(G5:J5)</f>
        <v>16</v>
      </c>
      <c r="L5" s="9" t="s">
        <v>251</v>
      </c>
      <c r="M5" s="9"/>
    </row>
    <row r="6" spans="2:13" ht="13.5" customHeight="1">
      <c r="B6" s="4">
        <v>2</v>
      </c>
      <c r="C6" s="32" t="s">
        <v>89</v>
      </c>
      <c r="D6" s="31" t="s">
        <v>144</v>
      </c>
      <c r="E6" s="31" t="s">
        <v>149</v>
      </c>
      <c r="F6" s="6">
        <v>10</v>
      </c>
      <c r="G6" s="4">
        <v>6</v>
      </c>
      <c r="H6" s="4">
        <v>1</v>
      </c>
      <c r="I6" s="4">
        <v>0.5</v>
      </c>
      <c r="J6" s="4">
        <v>5</v>
      </c>
      <c r="K6" s="4">
        <f t="shared" si="0"/>
        <v>12.5</v>
      </c>
      <c r="L6" s="4" t="s">
        <v>252</v>
      </c>
      <c r="M6" s="4"/>
    </row>
    <row r="7" spans="2:13" ht="13.5" customHeight="1">
      <c r="B7" s="4">
        <v>3</v>
      </c>
      <c r="C7" s="32" t="s">
        <v>24</v>
      </c>
      <c r="D7" s="31" t="s">
        <v>145</v>
      </c>
      <c r="E7" s="31" t="s">
        <v>153</v>
      </c>
      <c r="F7" s="6">
        <v>10</v>
      </c>
      <c r="G7" s="4">
        <v>7</v>
      </c>
      <c r="H7" s="4">
        <v>0.5</v>
      </c>
      <c r="I7" s="4">
        <v>0</v>
      </c>
      <c r="J7" s="4">
        <v>4</v>
      </c>
      <c r="K7" s="4">
        <f t="shared" si="0"/>
        <v>11.5</v>
      </c>
      <c r="L7" s="4" t="s">
        <v>253</v>
      </c>
      <c r="M7" s="4"/>
    </row>
    <row r="8" spans="2:13" ht="13.5" customHeight="1">
      <c r="B8" s="4">
        <v>4</v>
      </c>
      <c r="C8" s="32" t="s">
        <v>167</v>
      </c>
      <c r="D8" s="31" t="s">
        <v>166</v>
      </c>
      <c r="E8" s="31" t="s">
        <v>165</v>
      </c>
      <c r="F8" s="6">
        <v>10</v>
      </c>
      <c r="G8" s="9">
        <v>4</v>
      </c>
      <c r="H8" s="9">
        <v>2</v>
      </c>
      <c r="I8" s="9">
        <v>0.5</v>
      </c>
      <c r="J8" s="9">
        <v>5</v>
      </c>
      <c r="K8" s="4">
        <f t="shared" si="0"/>
        <v>11.5</v>
      </c>
      <c r="L8" s="9" t="s">
        <v>253</v>
      </c>
      <c r="M8" s="9"/>
    </row>
    <row r="9" spans="2:13" ht="13.5" customHeight="1">
      <c r="B9" s="4">
        <v>5</v>
      </c>
      <c r="C9" s="32" t="s">
        <v>59</v>
      </c>
      <c r="D9" s="31" t="s">
        <v>144</v>
      </c>
      <c r="E9" s="31" t="s">
        <v>150</v>
      </c>
      <c r="F9" s="4">
        <v>10</v>
      </c>
      <c r="G9" s="4">
        <v>5</v>
      </c>
      <c r="H9" s="4">
        <v>1.5</v>
      </c>
      <c r="I9" s="4">
        <v>0.5</v>
      </c>
      <c r="J9" s="4">
        <v>4</v>
      </c>
      <c r="K9" s="4">
        <f t="shared" si="0"/>
        <v>11</v>
      </c>
      <c r="L9" s="4" t="s">
        <v>254</v>
      </c>
      <c r="M9" s="4"/>
    </row>
    <row r="10" spans="2:13" ht="13.5" customHeight="1">
      <c r="B10" s="4">
        <v>6</v>
      </c>
      <c r="C10" s="32" t="s">
        <v>70</v>
      </c>
      <c r="D10" s="31" t="s">
        <v>144</v>
      </c>
      <c r="E10" s="31" t="s">
        <v>149</v>
      </c>
      <c r="F10" s="4">
        <v>10</v>
      </c>
      <c r="G10" s="4">
        <v>5</v>
      </c>
      <c r="H10" s="4">
        <v>1.5</v>
      </c>
      <c r="I10" s="4">
        <v>0</v>
      </c>
      <c r="J10" s="4">
        <v>4</v>
      </c>
      <c r="K10" s="4">
        <f t="shared" si="0"/>
        <v>10.5</v>
      </c>
      <c r="L10" s="4" t="s">
        <v>254</v>
      </c>
      <c r="M10" s="4"/>
    </row>
    <row r="11" spans="2:13" ht="13.5" customHeight="1">
      <c r="B11" s="4">
        <v>7</v>
      </c>
      <c r="C11" s="32" t="s">
        <v>88</v>
      </c>
      <c r="D11" s="31" t="s">
        <v>145</v>
      </c>
      <c r="E11" s="31" t="s">
        <v>153</v>
      </c>
      <c r="F11" s="6">
        <v>10</v>
      </c>
      <c r="G11" s="4">
        <v>4</v>
      </c>
      <c r="H11" s="4">
        <v>1.5</v>
      </c>
      <c r="I11" s="4">
        <v>1.5</v>
      </c>
      <c r="J11" s="4">
        <v>2</v>
      </c>
      <c r="K11" s="4">
        <f t="shared" si="0"/>
        <v>9</v>
      </c>
      <c r="L11" s="4" t="s">
        <v>254</v>
      </c>
      <c r="M11" s="4"/>
    </row>
    <row r="12" spans="2:13" ht="13.5" customHeight="1">
      <c r="B12" s="4">
        <v>8</v>
      </c>
      <c r="C12" s="32" t="s">
        <v>129</v>
      </c>
      <c r="D12" s="31" t="s">
        <v>144</v>
      </c>
      <c r="E12" s="31" t="s">
        <v>149</v>
      </c>
      <c r="F12" s="6">
        <v>10</v>
      </c>
      <c r="G12" s="9">
        <v>4</v>
      </c>
      <c r="H12" s="9">
        <v>3.5</v>
      </c>
      <c r="I12" s="9">
        <v>0.5</v>
      </c>
      <c r="J12" s="9">
        <v>1</v>
      </c>
      <c r="K12" s="4">
        <f t="shared" si="0"/>
        <v>9</v>
      </c>
      <c r="L12" s="4" t="s">
        <v>254</v>
      </c>
      <c r="M12" s="9"/>
    </row>
    <row r="13" spans="2:13" ht="13.5" customHeight="1">
      <c r="B13" s="4">
        <v>9</v>
      </c>
      <c r="C13" s="32" t="s">
        <v>73</v>
      </c>
      <c r="D13" s="31" t="s">
        <v>144</v>
      </c>
      <c r="E13" s="31" t="s">
        <v>149</v>
      </c>
      <c r="F13" s="6">
        <v>10</v>
      </c>
      <c r="G13" s="4">
        <v>4</v>
      </c>
      <c r="H13" s="4">
        <v>1</v>
      </c>
      <c r="I13" s="4">
        <v>0.5</v>
      </c>
      <c r="J13" s="4">
        <v>3</v>
      </c>
      <c r="K13" s="4">
        <f t="shared" si="0"/>
        <v>8.5</v>
      </c>
      <c r="L13" s="4" t="s">
        <v>254</v>
      </c>
      <c r="M13" s="4"/>
    </row>
    <row r="14" spans="2:13" ht="13.5" customHeight="1">
      <c r="B14" s="4">
        <v>10</v>
      </c>
      <c r="C14" s="32" t="s">
        <v>132</v>
      </c>
      <c r="D14" s="31" t="s">
        <v>144</v>
      </c>
      <c r="E14" s="31" t="s">
        <v>150</v>
      </c>
      <c r="F14" s="6">
        <v>10</v>
      </c>
      <c r="G14" s="9">
        <v>4</v>
      </c>
      <c r="H14" s="9">
        <v>3</v>
      </c>
      <c r="I14" s="9">
        <v>0.5</v>
      </c>
      <c r="J14" s="9">
        <v>1</v>
      </c>
      <c r="K14" s="4">
        <f t="shared" si="0"/>
        <v>8.5</v>
      </c>
      <c r="L14" s="4" t="s">
        <v>254</v>
      </c>
      <c r="M14" s="9"/>
    </row>
    <row r="15" spans="2:13" ht="13.5" customHeight="1">
      <c r="B15" s="4">
        <v>11</v>
      </c>
      <c r="C15" s="32" t="s">
        <v>60</v>
      </c>
      <c r="D15" s="31" t="s">
        <v>145</v>
      </c>
      <c r="E15" s="31" t="s">
        <v>153</v>
      </c>
      <c r="F15" s="4">
        <v>10</v>
      </c>
      <c r="G15" s="4">
        <v>5</v>
      </c>
      <c r="H15" s="4">
        <v>1</v>
      </c>
      <c r="I15" s="4">
        <v>0.5</v>
      </c>
      <c r="J15" s="4">
        <v>1</v>
      </c>
      <c r="K15" s="4">
        <f t="shared" si="0"/>
        <v>7.5</v>
      </c>
      <c r="L15" s="4" t="s">
        <v>254</v>
      </c>
      <c r="M15" s="4"/>
    </row>
    <row r="16" spans="2:13" ht="13.5" customHeight="1">
      <c r="B16" s="4">
        <v>12</v>
      </c>
      <c r="C16" s="35" t="s">
        <v>208</v>
      </c>
      <c r="D16" s="35" t="s">
        <v>215</v>
      </c>
      <c r="E16" s="35" t="s">
        <v>207</v>
      </c>
      <c r="F16" s="6">
        <v>10</v>
      </c>
      <c r="G16" s="4">
        <v>2</v>
      </c>
      <c r="H16" s="4">
        <v>1.5</v>
      </c>
      <c r="I16" s="4">
        <v>3.5</v>
      </c>
      <c r="J16" s="4">
        <v>0</v>
      </c>
      <c r="K16" s="4">
        <f t="shared" si="0"/>
        <v>7</v>
      </c>
      <c r="L16" s="4" t="s">
        <v>254</v>
      </c>
      <c r="M16" s="4"/>
    </row>
    <row r="17" spans="2:13" ht="13.5" customHeight="1">
      <c r="B17" s="4">
        <v>13</v>
      </c>
      <c r="C17" s="32" t="s">
        <v>116</v>
      </c>
      <c r="D17" s="31" t="s">
        <v>144</v>
      </c>
      <c r="E17" s="31" t="s">
        <v>149</v>
      </c>
      <c r="F17" s="6">
        <v>10</v>
      </c>
      <c r="G17" s="9">
        <v>3</v>
      </c>
      <c r="H17" s="9">
        <v>1.5</v>
      </c>
      <c r="I17" s="9">
        <v>1.5</v>
      </c>
      <c r="J17" s="9">
        <v>1</v>
      </c>
      <c r="K17" s="4">
        <f t="shared" si="0"/>
        <v>7</v>
      </c>
      <c r="L17" s="4" t="s">
        <v>254</v>
      </c>
      <c r="M17" s="9"/>
    </row>
    <row r="18" spans="2:13" ht="13.5" customHeight="1">
      <c r="B18" s="4">
        <v>14</v>
      </c>
      <c r="C18" s="33" t="s">
        <v>168</v>
      </c>
      <c r="D18" s="33" t="s">
        <v>169</v>
      </c>
      <c r="E18" s="40" t="s">
        <v>216</v>
      </c>
      <c r="F18" s="6">
        <v>10</v>
      </c>
      <c r="G18" s="4">
        <v>3</v>
      </c>
      <c r="H18" s="4">
        <v>1.5</v>
      </c>
      <c r="I18" s="4">
        <v>0.5</v>
      </c>
      <c r="J18" s="4">
        <v>2</v>
      </c>
      <c r="K18" s="4">
        <f t="shared" si="0"/>
        <v>7</v>
      </c>
      <c r="L18" s="4" t="s">
        <v>254</v>
      </c>
      <c r="M18" s="4"/>
    </row>
    <row r="19" spans="2:13" ht="13.5" customHeight="1">
      <c r="B19" s="4">
        <v>15</v>
      </c>
      <c r="C19" s="32" t="s">
        <v>75</v>
      </c>
      <c r="D19" s="31" t="s">
        <v>144</v>
      </c>
      <c r="E19" s="31" t="s">
        <v>149</v>
      </c>
      <c r="F19" s="6">
        <v>10</v>
      </c>
      <c r="G19" s="4">
        <v>0</v>
      </c>
      <c r="H19" s="4">
        <v>2</v>
      </c>
      <c r="I19" s="4">
        <v>0.5</v>
      </c>
      <c r="J19" s="4">
        <v>4</v>
      </c>
      <c r="K19" s="4">
        <f t="shared" si="0"/>
        <v>6.5</v>
      </c>
      <c r="L19" s="4"/>
      <c r="M19" s="4"/>
    </row>
    <row r="20" spans="2:13" ht="13.5" customHeight="1">
      <c r="B20" s="4">
        <v>16</v>
      </c>
      <c r="C20" s="32" t="s">
        <v>29</v>
      </c>
      <c r="D20" s="31" t="s">
        <v>144</v>
      </c>
      <c r="E20" s="31" t="s">
        <v>150</v>
      </c>
      <c r="F20" s="6">
        <v>10</v>
      </c>
      <c r="G20" s="4">
        <v>5</v>
      </c>
      <c r="H20" s="4">
        <v>0</v>
      </c>
      <c r="I20" s="4">
        <v>0.5</v>
      </c>
      <c r="J20" s="4">
        <v>0</v>
      </c>
      <c r="K20" s="4">
        <f t="shared" si="0"/>
        <v>5.5</v>
      </c>
      <c r="L20" s="4"/>
      <c r="M20" s="4"/>
    </row>
    <row r="21" spans="2:13" ht="13.5" customHeight="1">
      <c r="B21" s="4">
        <v>17</v>
      </c>
      <c r="C21" s="32" t="s">
        <v>62</v>
      </c>
      <c r="D21" s="32" t="s">
        <v>209</v>
      </c>
      <c r="E21" s="32" t="s">
        <v>162</v>
      </c>
      <c r="F21" s="11">
        <v>10</v>
      </c>
      <c r="G21" s="4">
        <v>0</v>
      </c>
      <c r="H21" s="4">
        <v>1</v>
      </c>
      <c r="I21" s="4">
        <v>0.5</v>
      </c>
      <c r="J21" s="4">
        <v>4</v>
      </c>
      <c r="K21" s="4">
        <f t="shared" si="0"/>
        <v>5.5</v>
      </c>
      <c r="L21" s="4"/>
      <c r="M21" s="4"/>
    </row>
    <row r="22" spans="2:13" ht="13.5" customHeight="1">
      <c r="B22" s="4">
        <v>18</v>
      </c>
      <c r="C22" s="32" t="s">
        <v>23</v>
      </c>
      <c r="D22" s="31" t="s">
        <v>145</v>
      </c>
      <c r="E22" s="31" t="s">
        <v>153</v>
      </c>
      <c r="F22" s="6">
        <v>10</v>
      </c>
      <c r="G22" s="4">
        <v>4</v>
      </c>
      <c r="H22" s="4">
        <v>0.5</v>
      </c>
      <c r="I22" s="4">
        <v>0.5</v>
      </c>
      <c r="J22" s="4">
        <v>0</v>
      </c>
      <c r="K22" s="4">
        <f t="shared" si="0"/>
        <v>5</v>
      </c>
      <c r="L22" s="4"/>
      <c r="M22" s="4"/>
    </row>
    <row r="23" spans="2:13" ht="13.5" customHeight="1">
      <c r="B23" s="4">
        <v>19</v>
      </c>
      <c r="C23" s="39" t="str">
        <f>UPPER("Groza Lavinia")</f>
        <v>GROZA LAVINIA</v>
      </c>
      <c r="D23" s="34" t="s">
        <v>217</v>
      </c>
      <c r="E23" s="39" t="s">
        <v>220</v>
      </c>
      <c r="F23" s="6">
        <v>10</v>
      </c>
      <c r="G23" s="4">
        <v>2</v>
      </c>
      <c r="H23" s="4">
        <v>1.5</v>
      </c>
      <c r="I23" s="4">
        <v>1.5</v>
      </c>
      <c r="J23" s="4">
        <v>0</v>
      </c>
      <c r="K23" s="4">
        <f t="shared" si="0"/>
        <v>5</v>
      </c>
      <c r="L23" s="4"/>
      <c r="M23" s="4"/>
    </row>
    <row r="24" spans="2:13" ht="13.5" customHeight="1">
      <c r="B24" s="4">
        <v>20</v>
      </c>
      <c r="C24" s="32" t="s">
        <v>111</v>
      </c>
      <c r="D24" s="32" t="s">
        <v>209</v>
      </c>
      <c r="E24" s="32" t="s">
        <v>154</v>
      </c>
      <c r="F24" s="6">
        <v>10</v>
      </c>
      <c r="G24" s="4">
        <v>2</v>
      </c>
      <c r="H24" s="4">
        <v>1.5</v>
      </c>
      <c r="I24" s="4">
        <v>0.5</v>
      </c>
      <c r="J24" s="4">
        <v>0</v>
      </c>
      <c r="K24" s="4">
        <f t="shared" si="0"/>
        <v>4</v>
      </c>
      <c r="L24" s="4"/>
      <c r="M24" s="4"/>
    </row>
    <row r="25" spans="2:13" ht="13.5" customHeight="1">
      <c r="B25" s="4">
        <v>21</v>
      </c>
      <c r="C25" s="36" t="s">
        <v>185</v>
      </c>
      <c r="D25" s="36" t="s">
        <v>179</v>
      </c>
      <c r="E25" s="36" t="s">
        <v>180</v>
      </c>
      <c r="F25" s="6">
        <v>10</v>
      </c>
      <c r="G25" s="4">
        <v>0</v>
      </c>
      <c r="H25" s="4">
        <v>1.5</v>
      </c>
      <c r="I25" s="4">
        <v>0</v>
      </c>
      <c r="J25" s="4">
        <v>2</v>
      </c>
      <c r="K25" s="4">
        <f t="shared" si="0"/>
        <v>3.5</v>
      </c>
      <c r="L25" s="4"/>
      <c r="M25" s="4"/>
    </row>
    <row r="26" spans="2:13" ht="13.5" customHeight="1">
      <c r="B26" s="4">
        <v>22</v>
      </c>
      <c r="C26" s="32" t="s">
        <v>92</v>
      </c>
      <c r="D26" s="32" t="s">
        <v>209</v>
      </c>
      <c r="E26" s="32" t="s">
        <v>162</v>
      </c>
      <c r="F26" s="6">
        <v>10</v>
      </c>
      <c r="G26" s="4">
        <v>2</v>
      </c>
      <c r="H26" s="4">
        <v>0</v>
      </c>
      <c r="I26" s="4">
        <v>1.5</v>
      </c>
      <c r="J26" s="4">
        <v>0</v>
      </c>
      <c r="K26" s="4">
        <f t="shared" si="0"/>
        <v>3.5</v>
      </c>
      <c r="L26" s="4"/>
      <c r="M26" s="4"/>
    </row>
    <row r="27" spans="2:13" ht="13.5" customHeight="1">
      <c r="B27" s="4">
        <v>23</v>
      </c>
      <c r="C27" s="32" t="s">
        <v>103</v>
      </c>
      <c r="D27" s="31" t="s">
        <v>144</v>
      </c>
      <c r="E27" s="31" t="s">
        <v>150</v>
      </c>
      <c r="F27" s="6">
        <v>10</v>
      </c>
      <c r="G27" s="4">
        <v>3</v>
      </c>
      <c r="H27" s="4">
        <v>0.5</v>
      </c>
      <c r="I27" s="4">
        <v>0</v>
      </c>
      <c r="J27" s="4">
        <v>0</v>
      </c>
      <c r="K27" s="4">
        <f t="shared" si="0"/>
        <v>3.5</v>
      </c>
      <c r="L27" s="4"/>
      <c r="M27" s="4"/>
    </row>
    <row r="28" spans="2:13" ht="13.5" customHeight="1">
      <c r="B28" s="4">
        <v>24</v>
      </c>
      <c r="C28" s="33" t="s">
        <v>197</v>
      </c>
      <c r="D28" s="33" t="s">
        <v>198</v>
      </c>
      <c r="E28" s="33" t="s">
        <v>210</v>
      </c>
      <c r="F28" s="6">
        <v>10</v>
      </c>
      <c r="G28" s="4">
        <v>0</v>
      </c>
      <c r="H28" s="4">
        <v>0.5</v>
      </c>
      <c r="I28" s="4">
        <v>0.5</v>
      </c>
      <c r="J28" s="4">
        <v>2</v>
      </c>
      <c r="K28" s="4">
        <f t="shared" si="0"/>
        <v>3</v>
      </c>
      <c r="L28" s="4"/>
      <c r="M28" s="4"/>
    </row>
    <row r="29" spans="2:13" ht="13.5" customHeight="1">
      <c r="B29" s="4">
        <v>25</v>
      </c>
      <c r="C29" s="39" t="str">
        <f>UPPER("Gruiescu Roxana")</f>
        <v>GRUIESCU ROXANA</v>
      </c>
      <c r="D29" s="34" t="s">
        <v>217</v>
      </c>
      <c r="E29" s="39" t="s">
        <v>220</v>
      </c>
      <c r="F29" s="6">
        <v>10</v>
      </c>
      <c r="G29" s="4">
        <v>0</v>
      </c>
      <c r="H29" s="4">
        <v>1.5</v>
      </c>
      <c r="I29" s="4">
        <v>1.5</v>
      </c>
      <c r="J29" s="4">
        <v>0</v>
      </c>
      <c r="K29" s="4">
        <f t="shared" si="0"/>
        <v>3</v>
      </c>
      <c r="L29" s="4"/>
      <c r="M29" s="4"/>
    </row>
    <row r="30" spans="2:13" ht="13.5" customHeight="1">
      <c r="B30" s="4">
        <v>26</v>
      </c>
      <c r="C30" s="36" t="s">
        <v>186</v>
      </c>
      <c r="D30" s="36" t="s">
        <v>179</v>
      </c>
      <c r="E30" s="36" t="s">
        <v>180</v>
      </c>
      <c r="F30" s="6">
        <v>10</v>
      </c>
      <c r="G30" s="4">
        <v>0</v>
      </c>
      <c r="H30" s="4">
        <v>1.5</v>
      </c>
      <c r="I30" s="4">
        <v>1.5</v>
      </c>
      <c r="J30" s="4">
        <v>0</v>
      </c>
      <c r="K30" s="4">
        <f t="shared" si="0"/>
        <v>3</v>
      </c>
      <c r="L30" s="4"/>
      <c r="M30" s="4"/>
    </row>
    <row r="31" spans="2:13" ht="13.5" customHeight="1">
      <c r="B31" s="4">
        <v>27</v>
      </c>
      <c r="C31" s="32" t="s">
        <v>99</v>
      </c>
      <c r="D31" s="31" t="s">
        <v>144</v>
      </c>
      <c r="E31" s="31" t="s">
        <v>149</v>
      </c>
      <c r="F31" s="6">
        <v>10</v>
      </c>
      <c r="G31" s="4">
        <v>2</v>
      </c>
      <c r="H31" s="4">
        <v>0.5</v>
      </c>
      <c r="I31" s="4">
        <v>0.5</v>
      </c>
      <c r="J31" s="4">
        <v>0</v>
      </c>
      <c r="K31" s="4">
        <f t="shared" si="0"/>
        <v>3</v>
      </c>
      <c r="L31" s="4"/>
      <c r="M31" s="4"/>
    </row>
    <row r="32" spans="2:13" ht="13.5" customHeight="1">
      <c r="B32" s="4">
        <v>28</v>
      </c>
      <c r="C32" s="32" t="s">
        <v>104</v>
      </c>
      <c r="D32" s="32" t="s">
        <v>209</v>
      </c>
      <c r="E32" s="32" t="s">
        <v>154</v>
      </c>
      <c r="F32" s="6">
        <v>10</v>
      </c>
      <c r="G32" s="4">
        <v>2</v>
      </c>
      <c r="H32" s="4">
        <v>0.5</v>
      </c>
      <c r="I32" s="4">
        <v>0.5</v>
      </c>
      <c r="J32" s="4">
        <v>0</v>
      </c>
      <c r="K32" s="4">
        <f t="shared" si="0"/>
        <v>3</v>
      </c>
      <c r="L32" s="4"/>
      <c r="M32" s="4"/>
    </row>
    <row r="33" spans="2:13" ht="13.5" customHeight="1">
      <c r="B33" s="4">
        <v>29</v>
      </c>
      <c r="C33" s="32" t="s">
        <v>136</v>
      </c>
      <c r="D33" s="31" t="s">
        <v>145</v>
      </c>
      <c r="E33" s="31" t="s">
        <v>153</v>
      </c>
      <c r="F33" s="6">
        <v>10</v>
      </c>
      <c r="G33" s="9">
        <v>2</v>
      </c>
      <c r="H33" s="9">
        <v>1</v>
      </c>
      <c r="I33" s="9">
        <v>0</v>
      </c>
      <c r="J33" s="9">
        <v>0</v>
      </c>
      <c r="K33" s="4">
        <f t="shared" si="0"/>
        <v>3</v>
      </c>
      <c r="L33" s="9"/>
      <c r="M33" s="9"/>
    </row>
    <row r="34" spans="2:13" ht="13.5" customHeight="1">
      <c r="B34" s="4">
        <v>30</v>
      </c>
      <c r="C34" s="39" t="str">
        <f>UPPER("Carabas Darius")</f>
        <v>CARABAS DARIUS</v>
      </c>
      <c r="D34" s="34" t="s">
        <v>218</v>
      </c>
      <c r="E34" s="34" t="s">
        <v>219</v>
      </c>
      <c r="F34" s="6">
        <v>10</v>
      </c>
      <c r="G34" s="4">
        <v>0</v>
      </c>
      <c r="H34" s="4">
        <v>1.5</v>
      </c>
      <c r="I34" s="4">
        <v>1</v>
      </c>
      <c r="J34" s="4">
        <v>0</v>
      </c>
      <c r="K34" s="4">
        <f t="shared" si="0"/>
        <v>2.5</v>
      </c>
      <c r="L34" s="4"/>
      <c r="M34" s="4"/>
    </row>
    <row r="35" spans="2:13" ht="13.5" customHeight="1">
      <c r="B35" s="4">
        <v>31</v>
      </c>
      <c r="C35" s="32" t="s">
        <v>86</v>
      </c>
      <c r="D35" s="31" t="s">
        <v>144</v>
      </c>
      <c r="E35" s="31" t="s">
        <v>149</v>
      </c>
      <c r="F35" s="6">
        <v>10</v>
      </c>
      <c r="G35" s="9">
        <v>0</v>
      </c>
      <c r="H35" s="9">
        <v>1</v>
      </c>
      <c r="I35" s="9">
        <v>0.5</v>
      </c>
      <c r="J35" s="9">
        <v>1</v>
      </c>
      <c r="K35" s="4">
        <f t="shared" si="0"/>
        <v>2.5</v>
      </c>
      <c r="L35" s="9"/>
      <c r="M35" s="9"/>
    </row>
    <row r="36" spans="2:13" ht="13.5" customHeight="1">
      <c r="B36" s="4">
        <v>32</v>
      </c>
      <c r="C36" s="32" t="s">
        <v>28</v>
      </c>
      <c r="D36" s="32" t="s">
        <v>209</v>
      </c>
      <c r="E36" s="32" t="s">
        <v>154</v>
      </c>
      <c r="F36" s="6">
        <v>10</v>
      </c>
      <c r="G36" s="4">
        <v>0</v>
      </c>
      <c r="H36" s="4">
        <v>1.5</v>
      </c>
      <c r="I36" s="4">
        <v>0.5</v>
      </c>
      <c r="J36" s="4">
        <v>0</v>
      </c>
      <c r="K36" s="4">
        <f t="shared" si="0"/>
        <v>2</v>
      </c>
      <c r="L36" s="4"/>
      <c r="M36" s="4"/>
    </row>
    <row r="37" spans="2:13" ht="13.5" customHeight="1">
      <c r="B37" s="4">
        <v>33</v>
      </c>
      <c r="C37" s="32" t="s">
        <v>33</v>
      </c>
      <c r="D37" s="31" t="s">
        <v>144</v>
      </c>
      <c r="E37" s="31" t="s">
        <v>161</v>
      </c>
      <c r="F37" s="9">
        <v>10</v>
      </c>
      <c r="G37" s="9">
        <v>2</v>
      </c>
      <c r="H37" s="9">
        <v>0</v>
      </c>
      <c r="I37" s="9">
        <v>0</v>
      </c>
      <c r="J37" s="9">
        <v>0</v>
      </c>
      <c r="K37" s="4">
        <f t="shared" si="0"/>
        <v>2</v>
      </c>
      <c r="L37" s="4"/>
      <c r="M37" s="4"/>
    </row>
    <row r="38" spans="2:13" ht="13.5" customHeight="1">
      <c r="B38" s="4">
        <v>34</v>
      </c>
      <c r="C38" s="39" t="str">
        <f>UPPER("Covaci Corina")</f>
        <v>COVACI CORINA</v>
      </c>
      <c r="D38" s="34" t="s">
        <v>218</v>
      </c>
      <c r="E38" s="34" t="s">
        <v>219</v>
      </c>
      <c r="F38" s="6">
        <v>10</v>
      </c>
      <c r="G38" s="4">
        <v>0</v>
      </c>
      <c r="H38" s="4">
        <v>0.5</v>
      </c>
      <c r="I38" s="4">
        <v>1.5</v>
      </c>
      <c r="J38" s="4">
        <v>0</v>
      </c>
      <c r="K38" s="4">
        <f t="shared" si="0"/>
        <v>2</v>
      </c>
      <c r="L38" s="4"/>
      <c r="M38" s="4"/>
    </row>
    <row r="39" spans="2:13" ht="13.5" customHeight="1">
      <c r="B39" s="4">
        <v>35</v>
      </c>
      <c r="C39" s="35" t="s">
        <v>173</v>
      </c>
      <c r="D39" s="35" t="s">
        <v>221</v>
      </c>
      <c r="E39" s="33"/>
      <c r="F39" s="6">
        <v>10</v>
      </c>
      <c r="G39" s="4">
        <v>0</v>
      </c>
      <c r="H39" s="4">
        <v>1.5</v>
      </c>
      <c r="I39" s="4">
        <v>0.5</v>
      </c>
      <c r="J39" s="4">
        <v>0</v>
      </c>
      <c r="K39" s="4">
        <f t="shared" si="0"/>
        <v>2</v>
      </c>
      <c r="L39" s="4"/>
      <c r="M39" s="4"/>
    </row>
    <row r="40" spans="2:13" ht="13.5" customHeight="1">
      <c r="B40" s="4">
        <v>36</v>
      </c>
      <c r="C40" s="32" t="s">
        <v>74</v>
      </c>
      <c r="D40" s="31" t="s">
        <v>144</v>
      </c>
      <c r="E40" s="31" t="s">
        <v>149</v>
      </c>
      <c r="F40" s="6">
        <v>10</v>
      </c>
      <c r="G40" s="4">
        <v>0</v>
      </c>
      <c r="H40" s="4">
        <v>1.5</v>
      </c>
      <c r="I40" s="4">
        <v>0.5</v>
      </c>
      <c r="J40" s="4">
        <v>0</v>
      </c>
      <c r="K40" s="4">
        <f t="shared" si="0"/>
        <v>2</v>
      </c>
      <c r="L40" s="4"/>
      <c r="M40" s="4"/>
    </row>
    <row r="41" spans="2:13" ht="13.5" customHeight="1">
      <c r="B41" s="4">
        <v>37</v>
      </c>
      <c r="C41" s="32" t="s">
        <v>98</v>
      </c>
      <c r="D41" s="37" t="s">
        <v>146</v>
      </c>
      <c r="E41" s="37" t="s">
        <v>155</v>
      </c>
      <c r="F41" s="6">
        <v>10</v>
      </c>
      <c r="G41" s="4">
        <v>0</v>
      </c>
      <c r="H41" s="4">
        <v>0.5</v>
      </c>
      <c r="I41" s="4">
        <v>1.5</v>
      </c>
      <c r="J41" s="4">
        <v>0</v>
      </c>
      <c r="K41" s="4">
        <f t="shared" si="0"/>
        <v>2</v>
      </c>
      <c r="L41" s="4"/>
      <c r="M41" s="4"/>
    </row>
    <row r="42" spans="2:13" ht="13.5" customHeight="1">
      <c r="B42" s="4">
        <v>38</v>
      </c>
      <c r="C42" s="39" t="str">
        <f>UPPER("Ciuban Ancuţa")</f>
        <v>CIUBAN ANCUŢA</v>
      </c>
      <c r="D42" s="34" t="s">
        <v>218</v>
      </c>
      <c r="E42" s="34" t="s">
        <v>219</v>
      </c>
      <c r="F42" s="6">
        <v>10</v>
      </c>
      <c r="G42" s="4">
        <v>0</v>
      </c>
      <c r="H42" s="4">
        <v>0.5</v>
      </c>
      <c r="I42" s="4">
        <v>0.5</v>
      </c>
      <c r="J42" s="4">
        <v>0</v>
      </c>
      <c r="K42" s="4">
        <f t="shared" si="0"/>
        <v>1</v>
      </c>
      <c r="L42" s="4"/>
      <c r="M42" s="4"/>
    </row>
    <row r="43" spans="2:13" ht="13.5" customHeight="1">
      <c r="B43" s="4">
        <v>39</v>
      </c>
      <c r="C43" s="39" t="str">
        <f>UPPER("Hategan Patricia")</f>
        <v>HATEGAN PATRICIA</v>
      </c>
      <c r="D43" s="34" t="s">
        <v>217</v>
      </c>
      <c r="E43" s="39" t="s">
        <v>220</v>
      </c>
      <c r="F43" s="4">
        <v>10</v>
      </c>
      <c r="G43" s="4">
        <v>0</v>
      </c>
      <c r="H43" s="4">
        <v>0.5</v>
      </c>
      <c r="I43" s="4">
        <v>0.5</v>
      </c>
      <c r="J43" s="4">
        <v>0</v>
      </c>
      <c r="K43" s="4">
        <f t="shared" si="0"/>
        <v>1</v>
      </c>
      <c r="L43" s="4"/>
      <c r="M43" s="4"/>
    </row>
    <row r="44" spans="2:13" ht="13.5" customHeight="1">
      <c r="B44" s="4">
        <v>40</v>
      </c>
      <c r="C44" s="39" t="str">
        <f>UPPER("Sabau Daniel")</f>
        <v>SABAU DANIEL</v>
      </c>
      <c r="D44" s="34" t="s">
        <v>217</v>
      </c>
      <c r="E44" s="39" t="s">
        <v>220</v>
      </c>
      <c r="F44" s="6">
        <v>10</v>
      </c>
      <c r="G44" s="4">
        <v>0</v>
      </c>
      <c r="H44" s="4">
        <v>0.5</v>
      </c>
      <c r="I44" s="4">
        <v>0.5</v>
      </c>
      <c r="J44" s="4">
        <v>0</v>
      </c>
      <c r="K44" s="4">
        <f t="shared" si="0"/>
        <v>1</v>
      </c>
      <c r="L44" s="4"/>
      <c r="M44" s="4"/>
    </row>
    <row r="45" spans="2:13" ht="13.5" customHeight="1">
      <c r="B45" s="4">
        <v>41</v>
      </c>
      <c r="C45" s="33" t="s">
        <v>200</v>
      </c>
      <c r="D45" s="33" t="s">
        <v>198</v>
      </c>
      <c r="E45" s="33" t="s">
        <v>210</v>
      </c>
      <c r="F45" s="6">
        <v>10</v>
      </c>
      <c r="G45" s="4">
        <v>0</v>
      </c>
      <c r="H45" s="4">
        <v>0.5</v>
      </c>
      <c r="I45" s="4">
        <v>0</v>
      </c>
      <c r="J45" s="4">
        <v>0</v>
      </c>
      <c r="K45" s="4">
        <f t="shared" si="0"/>
        <v>0.5</v>
      </c>
      <c r="L45" s="4"/>
      <c r="M45" s="4"/>
    </row>
    <row r="46" spans="2:13" ht="13.5" customHeight="1">
      <c r="B46" s="4">
        <v>42</v>
      </c>
      <c r="C46" s="36" t="s">
        <v>187</v>
      </c>
      <c r="D46" s="36" t="s">
        <v>179</v>
      </c>
      <c r="E46" s="36" t="s">
        <v>180</v>
      </c>
      <c r="F46" s="6">
        <v>10</v>
      </c>
      <c r="G46" s="4">
        <v>0</v>
      </c>
      <c r="H46" s="4">
        <v>0</v>
      </c>
      <c r="I46" s="4">
        <v>0.5</v>
      </c>
      <c r="J46" s="4">
        <v>0</v>
      </c>
      <c r="K46" s="4">
        <f t="shared" si="0"/>
        <v>0.5</v>
      </c>
      <c r="L46" s="4"/>
      <c r="M46" s="4"/>
    </row>
    <row r="47" spans="2:13" ht="13.5" customHeight="1">
      <c r="B47" s="4">
        <v>43</v>
      </c>
      <c r="C47" s="32" t="s">
        <v>76</v>
      </c>
      <c r="D47" s="31" t="s">
        <v>144</v>
      </c>
      <c r="E47" s="31" t="s">
        <v>161</v>
      </c>
      <c r="F47" s="6">
        <v>10</v>
      </c>
      <c r="G47" s="4">
        <v>0</v>
      </c>
      <c r="H47" s="4">
        <v>0.5</v>
      </c>
      <c r="I47" s="4">
        <v>0</v>
      </c>
      <c r="J47" s="4">
        <v>0</v>
      </c>
      <c r="K47" s="4">
        <f t="shared" si="0"/>
        <v>0.5</v>
      </c>
      <c r="L47" s="4"/>
      <c r="M47" s="4"/>
    </row>
    <row r="48" spans="2:13" ht="13.5" customHeight="1">
      <c r="B48" s="4">
        <v>44</v>
      </c>
      <c r="C48" s="32" t="s">
        <v>13</v>
      </c>
      <c r="D48" s="31" t="s">
        <v>144</v>
      </c>
      <c r="E48" s="31" t="s">
        <v>150</v>
      </c>
      <c r="F48" s="6">
        <v>10</v>
      </c>
      <c r="G48" s="4"/>
      <c r="H48" s="4"/>
      <c r="I48" s="4"/>
      <c r="J48" s="4"/>
      <c r="K48" s="4"/>
      <c r="L48" s="4"/>
      <c r="M48" s="4" t="s">
        <v>249</v>
      </c>
    </row>
    <row r="49" spans="2:13" ht="13.5" customHeight="1">
      <c r="B49" s="4">
        <v>45</v>
      </c>
      <c r="C49" s="39" t="str">
        <f>UPPER("Iorgoni Cosmina")</f>
        <v>IORGONI COSMINA</v>
      </c>
      <c r="D49" s="34" t="s">
        <v>218</v>
      </c>
      <c r="E49" s="34" t="s">
        <v>219</v>
      </c>
      <c r="F49" s="6">
        <v>10</v>
      </c>
      <c r="G49" s="4"/>
      <c r="H49" s="4"/>
      <c r="I49" s="4"/>
      <c r="J49" s="4"/>
      <c r="K49" s="4"/>
      <c r="L49" s="4"/>
      <c r="M49" s="4" t="s">
        <v>249</v>
      </c>
    </row>
    <row r="50" spans="2:13" ht="13.5" customHeight="1">
      <c r="B50" s="4">
        <v>46</v>
      </c>
      <c r="C50" s="33" t="s">
        <v>199</v>
      </c>
      <c r="D50" s="33" t="s">
        <v>198</v>
      </c>
      <c r="E50" s="33" t="s">
        <v>210</v>
      </c>
      <c r="F50" s="6">
        <v>10</v>
      </c>
      <c r="G50" s="9"/>
      <c r="H50" s="9"/>
      <c r="I50" s="9"/>
      <c r="J50" s="9"/>
      <c r="K50" s="4"/>
      <c r="L50" s="9"/>
      <c r="M50" s="9" t="s">
        <v>249</v>
      </c>
    </row>
    <row r="51" spans="2:13" ht="13.5" customHeight="1">
      <c r="B51" s="4">
        <v>47</v>
      </c>
      <c r="C51" s="39" t="str">
        <f>UPPER("Ştefănescu Natalia")</f>
        <v>ŞTEFĂNESCU NATALIA</v>
      </c>
      <c r="D51" s="34" t="s">
        <v>218</v>
      </c>
      <c r="E51" s="34" t="s">
        <v>219</v>
      </c>
      <c r="F51" s="6">
        <v>10</v>
      </c>
      <c r="G51" s="9"/>
      <c r="H51" s="9"/>
      <c r="I51" s="9"/>
      <c r="J51" s="9"/>
      <c r="K51" s="4"/>
      <c r="L51" s="9"/>
      <c r="M51" s="9" t="s">
        <v>249</v>
      </c>
    </row>
    <row r="52" spans="2:13" ht="13.5" customHeight="1">
      <c r="B52" s="9"/>
      <c r="C52" s="33"/>
      <c r="D52" s="33"/>
      <c r="E52" s="33"/>
      <c r="F52" s="6"/>
      <c r="G52" s="9"/>
      <c r="H52" s="9"/>
      <c r="I52" s="9"/>
      <c r="J52" s="9"/>
      <c r="K52" s="9"/>
      <c r="L52" s="9"/>
      <c r="M52" s="9"/>
    </row>
  </sheetData>
  <sheetProtection/>
  <mergeCells count="1">
    <mergeCell ref="B2:M2"/>
  </mergeCells>
  <printOptions horizontalCentered="1"/>
  <pageMargins left="0.45" right="0.45" top="1" bottom="1" header="0.3" footer="0.3"/>
  <pageSetup horizontalDpi="600" verticalDpi="600" orientation="landscape" paperSize="9" scale="80" r:id="rId1"/>
  <headerFooter>
    <oddHeader>&amp;LINSPECTORATUL  ŞCOLAR  JUDEŢEAN  TIMIŞ &amp;COLIMPIADA NAȚIONALĂ DE MATEMATICĂ
ETAPA JUDEŢEANĂ - 12.03.2011
REZULTATE DUPA CONTESTATII</oddHeader>
    <oddFooter>&amp;CINSPECTOR ŞCOLAR DE SPECIALITATE,
PROF. ZENO BLAJOVAN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54"/>
  <sheetViews>
    <sheetView view="pageLayout" workbookViewId="0" topLeftCell="B22">
      <selection activeCell="C53" sqref="C53"/>
    </sheetView>
  </sheetViews>
  <sheetFormatPr defaultColWidth="9.140625" defaultRowHeight="15"/>
  <cols>
    <col min="1" max="1" width="1.8515625" style="0" customWidth="1"/>
    <col min="2" max="2" width="7.00390625" style="0" customWidth="1"/>
    <col min="3" max="3" width="28.421875" style="24" customWidth="1"/>
    <col min="4" max="4" width="37.140625" style="24" customWidth="1"/>
    <col min="5" max="5" width="21.8515625" style="24" customWidth="1"/>
    <col min="6" max="6" width="6.140625" style="0" customWidth="1"/>
  </cols>
  <sheetData>
    <row r="2" spans="2:13" ht="15">
      <c r="B2" s="45" t="s">
        <v>235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4" spans="2:13" ht="25.5">
      <c r="B4" s="12" t="s">
        <v>0</v>
      </c>
      <c r="C4" s="14" t="s">
        <v>1</v>
      </c>
      <c r="D4" s="14" t="s">
        <v>2</v>
      </c>
      <c r="E4" s="14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</row>
    <row r="5" spans="2:13" ht="15">
      <c r="B5" s="4">
        <v>1</v>
      </c>
      <c r="C5" s="5" t="s">
        <v>130</v>
      </c>
      <c r="D5" s="15" t="s">
        <v>144</v>
      </c>
      <c r="E5" s="15" t="s">
        <v>150</v>
      </c>
      <c r="F5" s="6">
        <v>11</v>
      </c>
      <c r="G5" s="4">
        <v>7</v>
      </c>
      <c r="H5" s="4">
        <v>7</v>
      </c>
      <c r="I5" s="4">
        <v>7</v>
      </c>
      <c r="J5" s="4">
        <v>7</v>
      </c>
      <c r="K5" s="4">
        <f aca="true" t="shared" si="0" ref="K5:K49">SUM(G5:J5)</f>
        <v>28</v>
      </c>
      <c r="L5" s="4" t="s">
        <v>251</v>
      </c>
      <c r="M5" s="4"/>
    </row>
    <row r="6" spans="2:13" ht="15">
      <c r="B6" s="4">
        <v>2</v>
      </c>
      <c r="C6" s="5" t="s">
        <v>57</v>
      </c>
      <c r="D6" s="15" t="s">
        <v>145</v>
      </c>
      <c r="E6" s="16" t="s">
        <v>151</v>
      </c>
      <c r="F6" s="6">
        <v>11</v>
      </c>
      <c r="G6" s="4">
        <v>7</v>
      </c>
      <c r="H6" s="4">
        <v>3</v>
      </c>
      <c r="I6" s="4">
        <v>6</v>
      </c>
      <c r="J6" s="4">
        <v>4</v>
      </c>
      <c r="K6" s="4">
        <f t="shared" si="0"/>
        <v>20</v>
      </c>
      <c r="L6" s="4" t="s">
        <v>252</v>
      </c>
      <c r="M6" s="4"/>
    </row>
    <row r="7" spans="2:13" ht="15">
      <c r="B7" s="4">
        <v>3</v>
      </c>
      <c r="C7" s="5" t="s">
        <v>118</v>
      </c>
      <c r="D7" s="15" t="s">
        <v>144</v>
      </c>
      <c r="E7" s="16" t="s">
        <v>156</v>
      </c>
      <c r="F7" s="6">
        <v>11</v>
      </c>
      <c r="G7" s="4">
        <v>4</v>
      </c>
      <c r="H7" s="4">
        <v>2</v>
      </c>
      <c r="I7" s="4">
        <v>3</v>
      </c>
      <c r="J7" s="4">
        <v>5</v>
      </c>
      <c r="K7" s="4">
        <f t="shared" si="0"/>
        <v>14</v>
      </c>
      <c r="L7" s="4" t="s">
        <v>253</v>
      </c>
      <c r="M7" s="4"/>
    </row>
    <row r="8" spans="2:13" ht="15">
      <c r="B8" s="4">
        <v>4</v>
      </c>
      <c r="C8" s="5" t="s">
        <v>110</v>
      </c>
      <c r="D8" s="15" t="s">
        <v>144</v>
      </c>
      <c r="E8" s="15" t="s">
        <v>150</v>
      </c>
      <c r="F8" s="7">
        <v>11</v>
      </c>
      <c r="G8" s="4">
        <v>3.5</v>
      </c>
      <c r="H8" s="4">
        <v>2.5</v>
      </c>
      <c r="I8" s="4">
        <v>3.5</v>
      </c>
      <c r="J8" s="4">
        <v>3</v>
      </c>
      <c r="K8" s="4">
        <f t="shared" si="0"/>
        <v>12.5</v>
      </c>
      <c r="L8" s="4" t="s">
        <v>254</v>
      </c>
      <c r="M8" s="4"/>
    </row>
    <row r="9" spans="2:13" ht="15">
      <c r="B9" s="4">
        <v>5</v>
      </c>
      <c r="C9" s="5" t="s">
        <v>81</v>
      </c>
      <c r="D9" s="15" t="s">
        <v>144</v>
      </c>
      <c r="E9" s="16" t="s">
        <v>156</v>
      </c>
      <c r="F9" s="6">
        <v>11</v>
      </c>
      <c r="G9" s="4">
        <v>7</v>
      </c>
      <c r="H9" s="4">
        <v>2</v>
      </c>
      <c r="I9" s="4">
        <v>1</v>
      </c>
      <c r="J9" s="4">
        <v>0.5</v>
      </c>
      <c r="K9" s="4">
        <f t="shared" si="0"/>
        <v>10.5</v>
      </c>
      <c r="L9" s="4" t="s">
        <v>254</v>
      </c>
      <c r="M9" s="4"/>
    </row>
    <row r="10" spans="2:13" ht="15">
      <c r="B10" s="4">
        <v>6</v>
      </c>
      <c r="C10" s="5" t="s">
        <v>121</v>
      </c>
      <c r="D10" s="15" t="s">
        <v>144</v>
      </c>
      <c r="E10" s="15" t="s">
        <v>150</v>
      </c>
      <c r="F10" s="6">
        <v>11</v>
      </c>
      <c r="G10" s="4">
        <v>3</v>
      </c>
      <c r="H10" s="4">
        <v>0.5</v>
      </c>
      <c r="I10" s="4">
        <v>4</v>
      </c>
      <c r="J10" s="4">
        <v>1</v>
      </c>
      <c r="K10" s="4">
        <f t="shared" si="0"/>
        <v>8.5</v>
      </c>
      <c r="L10" s="4" t="s">
        <v>254</v>
      </c>
      <c r="M10" s="4"/>
    </row>
    <row r="11" spans="2:13" ht="15">
      <c r="B11" s="4">
        <v>7</v>
      </c>
      <c r="C11" s="23" t="s">
        <v>230</v>
      </c>
      <c r="D11" s="19" t="s">
        <v>217</v>
      </c>
      <c r="E11" s="23" t="s">
        <v>220</v>
      </c>
      <c r="F11" s="6">
        <v>11</v>
      </c>
      <c r="G11" s="4">
        <v>2.5</v>
      </c>
      <c r="H11" s="4">
        <v>2</v>
      </c>
      <c r="I11" s="4">
        <v>0.5</v>
      </c>
      <c r="J11" s="4">
        <v>2</v>
      </c>
      <c r="K11" s="4">
        <f t="shared" si="0"/>
        <v>7</v>
      </c>
      <c r="L11" s="4" t="s">
        <v>254</v>
      </c>
      <c r="M11" s="4"/>
    </row>
    <row r="12" spans="2:13" ht="15">
      <c r="B12" s="4">
        <v>8</v>
      </c>
      <c r="C12" s="5" t="s">
        <v>14</v>
      </c>
      <c r="D12" s="15" t="s">
        <v>144</v>
      </c>
      <c r="E12" s="15" t="s">
        <v>150</v>
      </c>
      <c r="F12" s="7">
        <v>11</v>
      </c>
      <c r="G12" s="4">
        <v>4.5</v>
      </c>
      <c r="H12" s="4">
        <v>0</v>
      </c>
      <c r="I12" s="4">
        <v>1</v>
      </c>
      <c r="J12" s="4">
        <v>1</v>
      </c>
      <c r="K12" s="4">
        <f t="shared" si="0"/>
        <v>6.5</v>
      </c>
      <c r="L12" s="4" t="s">
        <v>254</v>
      </c>
      <c r="M12" s="4"/>
    </row>
    <row r="13" spans="2:13" ht="15">
      <c r="B13" s="4">
        <v>9</v>
      </c>
      <c r="C13" s="5" t="s">
        <v>112</v>
      </c>
      <c r="D13" s="15" t="s">
        <v>144</v>
      </c>
      <c r="E13" s="15" t="s">
        <v>149</v>
      </c>
      <c r="F13" s="6">
        <v>11</v>
      </c>
      <c r="G13" s="4">
        <v>2</v>
      </c>
      <c r="H13" s="4">
        <v>0</v>
      </c>
      <c r="I13" s="4">
        <v>2.5</v>
      </c>
      <c r="J13" s="4">
        <v>1.5</v>
      </c>
      <c r="K13" s="4">
        <f t="shared" si="0"/>
        <v>6</v>
      </c>
      <c r="L13" s="4"/>
      <c r="M13" s="4"/>
    </row>
    <row r="14" spans="2:13" ht="15">
      <c r="B14" s="4">
        <v>10</v>
      </c>
      <c r="C14" s="5" t="s">
        <v>131</v>
      </c>
      <c r="D14" s="18" t="s">
        <v>146</v>
      </c>
      <c r="E14" s="18" t="s">
        <v>159</v>
      </c>
      <c r="F14" s="6">
        <v>11</v>
      </c>
      <c r="G14" s="4">
        <v>4</v>
      </c>
      <c r="H14" s="4">
        <v>0</v>
      </c>
      <c r="I14" s="4">
        <v>1.5</v>
      </c>
      <c r="J14" s="4">
        <v>0.5</v>
      </c>
      <c r="K14" s="4">
        <f t="shared" si="0"/>
        <v>6</v>
      </c>
      <c r="L14" s="4"/>
      <c r="M14" s="4"/>
    </row>
    <row r="15" spans="2:13" ht="15">
      <c r="B15" s="4">
        <v>11</v>
      </c>
      <c r="C15" s="5" t="s">
        <v>137</v>
      </c>
      <c r="D15" s="5" t="s">
        <v>209</v>
      </c>
      <c r="E15" s="5" t="s">
        <v>154</v>
      </c>
      <c r="F15" s="6">
        <v>11</v>
      </c>
      <c r="G15" s="4">
        <v>1</v>
      </c>
      <c r="H15" s="4">
        <v>2</v>
      </c>
      <c r="I15" s="4">
        <v>1.5</v>
      </c>
      <c r="J15" s="4">
        <v>1.5</v>
      </c>
      <c r="K15" s="4">
        <f t="shared" si="0"/>
        <v>6</v>
      </c>
      <c r="L15" s="4"/>
      <c r="M15" s="4"/>
    </row>
    <row r="16" spans="2:13" ht="15">
      <c r="B16" s="4">
        <v>12</v>
      </c>
      <c r="C16" s="5" t="s">
        <v>117</v>
      </c>
      <c r="D16" s="15" t="s">
        <v>144</v>
      </c>
      <c r="E16" s="15" t="s">
        <v>149</v>
      </c>
      <c r="F16" s="6">
        <v>11</v>
      </c>
      <c r="G16" s="4">
        <v>1</v>
      </c>
      <c r="H16" s="4">
        <v>0</v>
      </c>
      <c r="I16" s="4">
        <v>1.5</v>
      </c>
      <c r="J16" s="4">
        <v>2.5</v>
      </c>
      <c r="K16" s="4">
        <f t="shared" si="0"/>
        <v>5</v>
      </c>
      <c r="L16" s="4"/>
      <c r="M16" s="4"/>
    </row>
    <row r="17" spans="2:13" ht="15">
      <c r="B17" s="4">
        <v>13</v>
      </c>
      <c r="C17" s="5" t="s">
        <v>31</v>
      </c>
      <c r="D17" s="15" t="s">
        <v>166</v>
      </c>
      <c r="E17" s="15" t="s">
        <v>165</v>
      </c>
      <c r="F17" s="7">
        <v>11</v>
      </c>
      <c r="G17" s="4">
        <v>1.5</v>
      </c>
      <c r="H17" s="4">
        <v>0</v>
      </c>
      <c r="I17" s="4">
        <v>2</v>
      </c>
      <c r="J17" s="4">
        <v>1</v>
      </c>
      <c r="K17" s="4">
        <f t="shared" si="0"/>
        <v>4.5</v>
      </c>
      <c r="L17" s="4"/>
      <c r="M17" s="4"/>
    </row>
    <row r="18" spans="2:13" ht="15">
      <c r="B18" s="4">
        <v>14</v>
      </c>
      <c r="C18" s="21" t="s">
        <v>190</v>
      </c>
      <c r="D18" s="21" t="s">
        <v>179</v>
      </c>
      <c r="E18" s="21" t="s">
        <v>189</v>
      </c>
      <c r="F18" s="6">
        <v>11</v>
      </c>
      <c r="G18" s="4">
        <v>1</v>
      </c>
      <c r="H18" s="4">
        <v>1</v>
      </c>
      <c r="I18" s="4">
        <v>1.5</v>
      </c>
      <c r="J18" s="4">
        <v>1</v>
      </c>
      <c r="K18" s="4">
        <f t="shared" si="0"/>
        <v>4.5</v>
      </c>
      <c r="L18" s="4"/>
      <c r="M18" s="4"/>
    </row>
    <row r="19" spans="2:13" ht="15">
      <c r="B19" s="4">
        <v>15</v>
      </c>
      <c r="C19" s="5" t="s">
        <v>119</v>
      </c>
      <c r="D19" s="15" t="s">
        <v>144</v>
      </c>
      <c r="E19" s="15" t="s">
        <v>150</v>
      </c>
      <c r="F19" s="6">
        <v>11</v>
      </c>
      <c r="G19" s="4">
        <v>2.5</v>
      </c>
      <c r="H19" s="4">
        <v>0</v>
      </c>
      <c r="I19" s="4">
        <v>1</v>
      </c>
      <c r="J19" s="4">
        <v>1</v>
      </c>
      <c r="K19" s="4">
        <f t="shared" si="0"/>
        <v>4.5</v>
      </c>
      <c r="L19" s="4"/>
      <c r="M19" s="4"/>
    </row>
    <row r="20" spans="2:13" ht="15">
      <c r="B20" s="4">
        <v>16</v>
      </c>
      <c r="C20" s="5" t="s">
        <v>143</v>
      </c>
      <c r="D20" s="5" t="s">
        <v>209</v>
      </c>
      <c r="E20" s="5" t="s">
        <v>162</v>
      </c>
      <c r="F20" s="6">
        <v>11</v>
      </c>
      <c r="G20" s="4">
        <v>3</v>
      </c>
      <c r="H20" s="4">
        <v>0</v>
      </c>
      <c r="I20" s="4">
        <v>1</v>
      </c>
      <c r="J20" s="4">
        <v>0.5</v>
      </c>
      <c r="K20" s="4">
        <f t="shared" si="0"/>
        <v>4.5</v>
      </c>
      <c r="L20" s="4"/>
      <c r="M20" s="4"/>
    </row>
    <row r="21" spans="2:13" ht="15">
      <c r="B21" s="4">
        <v>17</v>
      </c>
      <c r="C21" s="23" t="str">
        <f>UPPER("Cărăbaş Diana")</f>
        <v>CĂRĂBAŞ DIANA</v>
      </c>
      <c r="D21" s="19" t="s">
        <v>218</v>
      </c>
      <c r="E21" s="19" t="s">
        <v>248</v>
      </c>
      <c r="F21" s="4">
        <v>11</v>
      </c>
      <c r="G21" s="4">
        <v>2.5</v>
      </c>
      <c r="H21" s="4">
        <v>0</v>
      </c>
      <c r="I21" s="4">
        <v>1</v>
      </c>
      <c r="J21" s="4">
        <v>0</v>
      </c>
      <c r="K21" s="4">
        <f t="shared" si="0"/>
        <v>3.5</v>
      </c>
      <c r="L21" s="4"/>
      <c r="M21" s="4"/>
    </row>
    <row r="22" spans="2:13" ht="15">
      <c r="B22" s="4">
        <v>18</v>
      </c>
      <c r="C22" s="5" t="s">
        <v>63</v>
      </c>
      <c r="D22" s="15" t="s">
        <v>144</v>
      </c>
      <c r="E22" s="15" t="s">
        <v>149</v>
      </c>
      <c r="F22" s="6">
        <v>11</v>
      </c>
      <c r="G22" s="4">
        <v>2.5</v>
      </c>
      <c r="H22" s="4">
        <v>0</v>
      </c>
      <c r="I22" s="4">
        <v>1</v>
      </c>
      <c r="J22" s="4">
        <v>0</v>
      </c>
      <c r="K22" s="4">
        <f t="shared" si="0"/>
        <v>3.5</v>
      </c>
      <c r="L22" s="4"/>
      <c r="M22" s="4"/>
    </row>
    <row r="23" spans="2:13" ht="15">
      <c r="B23" s="4">
        <v>19</v>
      </c>
      <c r="C23" s="23" t="str">
        <f>UPPER("Rosu Denisa")</f>
        <v>ROSU DENISA</v>
      </c>
      <c r="D23" s="19" t="s">
        <v>217</v>
      </c>
      <c r="E23" s="23" t="s">
        <v>220</v>
      </c>
      <c r="F23" s="6">
        <v>11</v>
      </c>
      <c r="G23" s="4">
        <v>0.5</v>
      </c>
      <c r="H23" s="4">
        <v>0.5</v>
      </c>
      <c r="I23" s="4">
        <v>1.5</v>
      </c>
      <c r="J23" s="4">
        <v>1</v>
      </c>
      <c r="K23" s="4">
        <f t="shared" si="0"/>
        <v>3.5</v>
      </c>
      <c r="L23" s="4"/>
      <c r="M23" s="4"/>
    </row>
    <row r="24" spans="2:13" ht="15">
      <c r="B24" s="4">
        <v>20</v>
      </c>
      <c r="C24" s="20" t="s">
        <v>174</v>
      </c>
      <c r="D24" s="20" t="s">
        <v>214</v>
      </c>
      <c r="E24" s="15"/>
      <c r="F24" s="6">
        <v>11</v>
      </c>
      <c r="G24" s="4">
        <v>1</v>
      </c>
      <c r="H24" s="4">
        <v>0.5</v>
      </c>
      <c r="I24" s="4">
        <v>1</v>
      </c>
      <c r="J24" s="4">
        <v>1</v>
      </c>
      <c r="K24" s="4">
        <f t="shared" si="0"/>
        <v>3.5</v>
      </c>
      <c r="L24" s="4"/>
      <c r="M24" s="4"/>
    </row>
    <row r="25" spans="2:13" ht="15">
      <c r="B25" s="4">
        <v>21</v>
      </c>
      <c r="C25" s="23" t="str">
        <f>UPPER("Blaj Marius")</f>
        <v>BLAJ MARIUS</v>
      </c>
      <c r="D25" s="19" t="s">
        <v>217</v>
      </c>
      <c r="E25" s="23" t="s">
        <v>220</v>
      </c>
      <c r="F25" s="6">
        <v>11</v>
      </c>
      <c r="G25" s="4">
        <v>2</v>
      </c>
      <c r="H25" s="4">
        <v>0</v>
      </c>
      <c r="I25" s="4">
        <v>0.5</v>
      </c>
      <c r="J25" s="4">
        <v>0.5</v>
      </c>
      <c r="K25" s="4">
        <f t="shared" si="0"/>
        <v>3</v>
      </c>
      <c r="L25" s="4"/>
      <c r="M25" s="4"/>
    </row>
    <row r="26" spans="2:13" ht="15">
      <c r="B26" s="4">
        <v>22</v>
      </c>
      <c r="C26" s="5" t="s">
        <v>44</v>
      </c>
      <c r="D26" s="5" t="s">
        <v>209</v>
      </c>
      <c r="E26" s="5" t="s">
        <v>162</v>
      </c>
      <c r="F26" s="6">
        <v>11</v>
      </c>
      <c r="G26" s="4">
        <v>1</v>
      </c>
      <c r="H26" s="4">
        <v>0</v>
      </c>
      <c r="I26" s="4">
        <v>2</v>
      </c>
      <c r="J26" s="4">
        <v>0</v>
      </c>
      <c r="K26" s="4">
        <f t="shared" si="0"/>
        <v>3</v>
      </c>
      <c r="L26" s="4"/>
      <c r="M26" s="4"/>
    </row>
    <row r="27" spans="2:13" ht="15">
      <c r="B27" s="4">
        <v>23</v>
      </c>
      <c r="C27" s="23" t="str">
        <f>UPPER("Tigu Silviu")</f>
        <v>TIGU SILVIU</v>
      </c>
      <c r="D27" s="19" t="s">
        <v>217</v>
      </c>
      <c r="E27" s="23" t="s">
        <v>220</v>
      </c>
      <c r="F27" s="6">
        <v>11</v>
      </c>
      <c r="G27" s="4">
        <v>2</v>
      </c>
      <c r="H27" s="4">
        <v>0</v>
      </c>
      <c r="I27" s="4">
        <v>1</v>
      </c>
      <c r="J27" s="4">
        <v>0</v>
      </c>
      <c r="K27" s="4">
        <f t="shared" si="0"/>
        <v>3</v>
      </c>
      <c r="L27" s="4"/>
      <c r="M27" s="4"/>
    </row>
    <row r="28" spans="2:13" ht="15">
      <c r="B28" s="4">
        <v>24</v>
      </c>
      <c r="C28" s="5" t="s">
        <v>61</v>
      </c>
      <c r="D28" s="15" t="s">
        <v>145</v>
      </c>
      <c r="E28" s="15" t="s">
        <v>153</v>
      </c>
      <c r="F28" s="6">
        <v>11</v>
      </c>
      <c r="G28" s="4">
        <v>1.5</v>
      </c>
      <c r="H28" s="4">
        <v>0</v>
      </c>
      <c r="I28" s="4">
        <v>1</v>
      </c>
      <c r="J28" s="4">
        <v>0</v>
      </c>
      <c r="K28" s="4">
        <f t="shared" si="0"/>
        <v>2.5</v>
      </c>
      <c r="L28" s="4"/>
      <c r="M28" s="4"/>
    </row>
    <row r="29" spans="2:13" ht="15">
      <c r="B29" s="4">
        <v>25</v>
      </c>
      <c r="C29" s="5" t="s">
        <v>68</v>
      </c>
      <c r="D29" s="18" t="s">
        <v>146</v>
      </c>
      <c r="E29" s="18" t="s">
        <v>159</v>
      </c>
      <c r="F29" s="7">
        <v>11</v>
      </c>
      <c r="G29" s="4">
        <v>2</v>
      </c>
      <c r="H29" s="4">
        <v>0</v>
      </c>
      <c r="I29" s="4">
        <v>0.5</v>
      </c>
      <c r="J29" s="4">
        <v>0</v>
      </c>
      <c r="K29" s="4">
        <f t="shared" si="0"/>
        <v>2.5</v>
      </c>
      <c r="L29" s="4"/>
      <c r="M29" s="4"/>
    </row>
    <row r="30" spans="2:13" ht="15">
      <c r="B30" s="4">
        <v>26</v>
      </c>
      <c r="C30" s="25" t="s">
        <v>228</v>
      </c>
      <c r="D30" s="25" t="s">
        <v>226</v>
      </c>
      <c r="E30" s="25" t="s">
        <v>225</v>
      </c>
      <c r="F30" s="7">
        <v>11</v>
      </c>
      <c r="G30" s="4">
        <v>0.5</v>
      </c>
      <c r="H30" s="4">
        <v>0</v>
      </c>
      <c r="I30" s="4">
        <v>1</v>
      </c>
      <c r="J30" s="4">
        <v>1</v>
      </c>
      <c r="K30" s="4">
        <f t="shared" si="0"/>
        <v>2.5</v>
      </c>
      <c r="L30" s="4"/>
      <c r="M30" s="4"/>
    </row>
    <row r="31" spans="2:13" ht="15">
      <c r="B31" s="4">
        <v>27</v>
      </c>
      <c r="C31" s="5" t="s">
        <v>87</v>
      </c>
      <c r="D31" s="15" t="s">
        <v>144</v>
      </c>
      <c r="E31" s="15" t="s">
        <v>149</v>
      </c>
      <c r="F31" s="6">
        <v>11</v>
      </c>
      <c r="G31" s="4">
        <v>1.5</v>
      </c>
      <c r="H31" s="4">
        <v>0.5</v>
      </c>
      <c r="I31" s="4">
        <v>0.5</v>
      </c>
      <c r="J31" s="4">
        <v>0</v>
      </c>
      <c r="K31" s="4">
        <f t="shared" si="0"/>
        <v>2.5</v>
      </c>
      <c r="L31" s="4"/>
      <c r="M31" s="4"/>
    </row>
    <row r="32" spans="2:13" ht="15">
      <c r="B32" s="4">
        <v>28</v>
      </c>
      <c r="C32" s="5" t="s">
        <v>113</v>
      </c>
      <c r="D32" s="15" t="s">
        <v>144</v>
      </c>
      <c r="E32" s="16" t="s">
        <v>156</v>
      </c>
      <c r="F32" s="6">
        <v>11</v>
      </c>
      <c r="G32" s="4">
        <v>1.5</v>
      </c>
      <c r="H32" s="4">
        <v>0</v>
      </c>
      <c r="I32" s="4">
        <v>1</v>
      </c>
      <c r="J32" s="4">
        <v>0</v>
      </c>
      <c r="K32" s="4">
        <f t="shared" si="0"/>
        <v>2.5</v>
      </c>
      <c r="L32" s="4"/>
      <c r="M32" s="4"/>
    </row>
    <row r="33" spans="2:13" ht="15">
      <c r="B33" s="4">
        <v>29</v>
      </c>
      <c r="C33" s="5" t="s">
        <v>27</v>
      </c>
      <c r="D33" s="15" t="s">
        <v>144</v>
      </c>
      <c r="E33" s="16" t="s">
        <v>156</v>
      </c>
      <c r="F33" s="6">
        <v>11</v>
      </c>
      <c r="G33" s="4">
        <v>1</v>
      </c>
      <c r="H33" s="4">
        <v>0</v>
      </c>
      <c r="I33" s="4">
        <v>1</v>
      </c>
      <c r="J33" s="4">
        <v>0</v>
      </c>
      <c r="K33" s="4">
        <f t="shared" si="0"/>
        <v>2</v>
      </c>
      <c r="L33" s="4"/>
      <c r="M33" s="4"/>
    </row>
    <row r="34" spans="2:13" ht="15">
      <c r="B34" s="4">
        <v>30</v>
      </c>
      <c r="C34" s="5" t="s">
        <v>51</v>
      </c>
      <c r="D34" s="15" t="s">
        <v>144</v>
      </c>
      <c r="E34" s="15" t="s">
        <v>150</v>
      </c>
      <c r="F34" s="6">
        <v>11</v>
      </c>
      <c r="G34" s="4">
        <v>0</v>
      </c>
      <c r="H34" s="4">
        <v>0</v>
      </c>
      <c r="I34" s="4">
        <v>2</v>
      </c>
      <c r="J34" s="4">
        <v>0</v>
      </c>
      <c r="K34" s="4">
        <f t="shared" si="0"/>
        <v>2</v>
      </c>
      <c r="L34" s="4"/>
      <c r="M34" s="4"/>
    </row>
    <row r="35" spans="2:13" ht="15">
      <c r="B35" s="4">
        <v>31</v>
      </c>
      <c r="C35" s="23" t="str">
        <f>UPPER("Kocsis Denisa")</f>
        <v>KOCSIS DENISA</v>
      </c>
      <c r="D35" s="19" t="s">
        <v>217</v>
      </c>
      <c r="E35" s="23" t="s">
        <v>220</v>
      </c>
      <c r="F35" s="7">
        <v>11</v>
      </c>
      <c r="G35" s="4">
        <v>0</v>
      </c>
      <c r="H35" s="4">
        <v>0.5</v>
      </c>
      <c r="I35" s="4">
        <v>0.5</v>
      </c>
      <c r="J35" s="4">
        <v>1</v>
      </c>
      <c r="K35" s="4">
        <f t="shared" si="0"/>
        <v>2</v>
      </c>
      <c r="L35" s="4"/>
      <c r="M35" s="4"/>
    </row>
    <row r="36" spans="2:13" ht="15">
      <c r="B36" s="4">
        <v>32</v>
      </c>
      <c r="C36" s="20" t="s">
        <v>177</v>
      </c>
      <c r="D36" s="20" t="s">
        <v>229</v>
      </c>
      <c r="E36" s="20" t="s">
        <v>223</v>
      </c>
      <c r="F36" s="6">
        <v>11</v>
      </c>
      <c r="G36" s="4">
        <v>0</v>
      </c>
      <c r="H36" s="4">
        <v>0</v>
      </c>
      <c r="I36" s="4">
        <v>1.5</v>
      </c>
      <c r="J36" s="4">
        <v>0.5</v>
      </c>
      <c r="K36" s="4">
        <f t="shared" si="0"/>
        <v>2</v>
      </c>
      <c r="L36" s="4"/>
      <c r="M36" s="4"/>
    </row>
    <row r="37" spans="2:13" ht="15">
      <c r="B37" s="4">
        <v>33</v>
      </c>
      <c r="C37" s="5" t="s">
        <v>90</v>
      </c>
      <c r="D37" s="15" t="s">
        <v>147</v>
      </c>
      <c r="E37" s="15" t="s">
        <v>163</v>
      </c>
      <c r="F37" s="11">
        <v>11</v>
      </c>
      <c r="G37" s="4">
        <v>0</v>
      </c>
      <c r="H37" s="4">
        <v>1</v>
      </c>
      <c r="I37" s="4">
        <v>0</v>
      </c>
      <c r="J37" s="4">
        <v>1</v>
      </c>
      <c r="K37" s="4">
        <f t="shared" si="0"/>
        <v>2</v>
      </c>
      <c r="L37" s="4"/>
      <c r="M37" s="4"/>
    </row>
    <row r="38" spans="2:13" ht="15">
      <c r="B38" s="4">
        <v>34</v>
      </c>
      <c r="C38" s="23" t="s">
        <v>250</v>
      </c>
      <c r="D38" s="20" t="s">
        <v>214</v>
      </c>
      <c r="E38" s="23"/>
      <c r="F38" s="6">
        <v>11</v>
      </c>
      <c r="G38" s="4">
        <v>2</v>
      </c>
      <c r="H38" s="4">
        <v>0</v>
      </c>
      <c r="I38" s="4">
        <v>0</v>
      </c>
      <c r="J38" s="4">
        <v>0</v>
      </c>
      <c r="K38" s="4">
        <f t="shared" si="0"/>
        <v>2</v>
      </c>
      <c r="L38" s="4"/>
      <c r="M38" s="4"/>
    </row>
    <row r="39" spans="2:13" ht="15">
      <c r="B39" s="4">
        <v>35</v>
      </c>
      <c r="C39" s="23" t="str">
        <f>UPPER("Todea Valentina")</f>
        <v>TODEA VALENTINA</v>
      </c>
      <c r="D39" s="19" t="s">
        <v>218</v>
      </c>
      <c r="E39" s="19" t="s">
        <v>248</v>
      </c>
      <c r="F39" s="6">
        <v>11</v>
      </c>
      <c r="G39" s="4">
        <v>0</v>
      </c>
      <c r="H39" s="4">
        <v>0</v>
      </c>
      <c r="I39" s="4">
        <v>1.5</v>
      </c>
      <c r="J39" s="4">
        <v>0</v>
      </c>
      <c r="K39" s="4">
        <f t="shared" si="0"/>
        <v>1.5</v>
      </c>
      <c r="L39" s="4"/>
      <c r="M39" s="4"/>
    </row>
    <row r="40" spans="2:13" ht="15">
      <c r="B40" s="4">
        <v>36</v>
      </c>
      <c r="C40" s="21" t="s">
        <v>191</v>
      </c>
      <c r="D40" s="21" t="s">
        <v>179</v>
      </c>
      <c r="E40" s="21" t="s">
        <v>189</v>
      </c>
      <c r="F40" s="6">
        <v>11</v>
      </c>
      <c r="G40" s="4">
        <v>1</v>
      </c>
      <c r="H40" s="4">
        <v>0</v>
      </c>
      <c r="I40" s="4">
        <v>0.5</v>
      </c>
      <c r="J40" s="4">
        <v>0</v>
      </c>
      <c r="K40" s="4">
        <f t="shared" si="0"/>
        <v>1.5</v>
      </c>
      <c r="L40" s="4"/>
      <c r="M40" s="4"/>
    </row>
    <row r="41" spans="2:13" ht="15">
      <c r="B41" s="4">
        <v>37</v>
      </c>
      <c r="C41" s="20" t="s">
        <v>176</v>
      </c>
      <c r="D41" s="20" t="s">
        <v>229</v>
      </c>
      <c r="E41" s="20" t="s">
        <v>223</v>
      </c>
      <c r="F41" s="6">
        <v>11</v>
      </c>
      <c r="G41" s="4">
        <v>0</v>
      </c>
      <c r="H41" s="4">
        <v>0</v>
      </c>
      <c r="I41" s="4">
        <v>1</v>
      </c>
      <c r="J41" s="4">
        <v>0</v>
      </c>
      <c r="K41" s="4">
        <f t="shared" si="0"/>
        <v>1</v>
      </c>
      <c r="L41" s="4"/>
      <c r="M41" s="4"/>
    </row>
    <row r="42" spans="2:13" ht="15">
      <c r="B42" s="4">
        <v>38</v>
      </c>
      <c r="C42" s="5" t="s">
        <v>58</v>
      </c>
      <c r="D42" s="15" t="s">
        <v>144</v>
      </c>
      <c r="E42" s="16" t="s">
        <v>156</v>
      </c>
      <c r="F42" s="4">
        <v>11</v>
      </c>
      <c r="G42" s="4">
        <v>0</v>
      </c>
      <c r="H42" s="4">
        <v>0</v>
      </c>
      <c r="I42" s="4">
        <v>1</v>
      </c>
      <c r="J42" s="4">
        <v>0</v>
      </c>
      <c r="K42" s="4">
        <f t="shared" si="0"/>
        <v>1</v>
      </c>
      <c r="L42" s="4"/>
      <c r="M42" s="4"/>
    </row>
    <row r="43" spans="2:13" ht="15">
      <c r="B43" s="4">
        <v>39</v>
      </c>
      <c r="C43" s="5" t="s">
        <v>71</v>
      </c>
      <c r="D43" s="15" t="s">
        <v>144</v>
      </c>
      <c r="E43" s="15" t="s">
        <v>149</v>
      </c>
      <c r="F43" s="7">
        <v>11</v>
      </c>
      <c r="G43" s="4">
        <v>0</v>
      </c>
      <c r="H43" s="4">
        <v>0</v>
      </c>
      <c r="I43" s="4">
        <v>1</v>
      </c>
      <c r="J43" s="4">
        <v>0</v>
      </c>
      <c r="K43" s="4">
        <f t="shared" si="0"/>
        <v>1</v>
      </c>
      <c r="L43" s="4"/>
      <c r="M43" s="4"/>
    </row>
    <row r="44" spans="2:13" ht="15">
      <c r="B44" s="4">
        <v>40</v>
      </c>
      <c r="C44" s="21" t="s">
        <v>192</v>
      </c>
      <c r="D44" s="21" t="s">
        <v>179</v>
      </c>
      <c r="E44" s="21" t="s">
        <v>189</v>
      </c>
      <c r="F44" s="6">
        <v>11</v>
      </c>
      <c r="G44" s="4">
        <v>0</v>
      </c>
      <c r="H44" s="4">
        <v>0</v>
      </c>
      <c r="I44" s="4">
        <v>1</v>
      </c>
      <c r="J44" s="4">
        <v>0</v>
      </c>
      <c r="K44" s="4">
        <f t="shared" si="0"/>
        <v>1</v>
      </c>
      <c r="L44" s="4"/>
      <c r="M44" s="4"/>
    </row>
    <row r="45" spans="2:13" ht="15">
      <c r="B45" s="4">
        <v>41</v>
      </c>
      <c r="C45" s="5" t="s">
        <v>21</v>
      </c>
      <c r="D45" s="15" t="s">
        <v>145</v>
      </c>
      <c r="E45" s="15" t="s">
        <v>153</v>
      </c>
      <c r="F45" s="7">
        <v>11</v>
      </c>
      <c r="G45" s="4">
        <v>0.5</v>
      </c>
      <c r="H45" s="4">
        <v>0</v>
      </c>
      <c r="I45" s="4">
        <v>0</v>
      </c>
      <c r="J45" s="4">
        <v>0</v>
      </c>
      <c r="K45" s="4">
        <f t="shared" si="0"/>
        <v>0.5</v>
      </c>
      <c r="L45" s="4"/>
      <c r="M45" s="4"/>
    </row>
    <row r="46" spans="2:13" ht="15">
      <c r="B46" s="4">
        <v>42</v>
      </c>
      <c r="C46" s="21" t="s">
        <v>188</v>
      </c>
      <c r="D46" s="21" t="s">
        <v>179</v>
      </c>
      <c r="E46" s="21" t="s">
        <v>189</v>
      </c>
      <c r="F46" s="7">
        <v>11</v>
      </c>
      <c r="G46" s="4">
        <v>0.5</v>
      </c>
      <c r="H46" s="4">
        <v>0</v>
      </c>
      <c r="I46" s="4">
        <v>0</v>
      </c>
      <c r="J46" s="4">
        <v>0</v>
      </c>
      <c r="K46" s="4">
        <f t="shared" si="0"/>
        <v>0.5</v>
      </c>
      <c r="L46" s="4"/>
      <c r="M46" s="4"/>
    </row>
    <row r="47" spans="2:13" ht="15">
      <c r="B47" s="4">
        <v>43</v>
      </c>
      <c r="C47" s="5" t="s">
        <v>49</v>
      </c>
      <c r="D47" s="5" t="s">
        <v>209</v>
      </c>
      <c r="E47" s="5" t="s">
        <v>154</v>
      </c>
      <c r="F47" s="4">
        <v>11</v>
      </c>
      <c r="G47" s="4">
        <v>0</v>
      </c>
      <c r="H47" s="4">
        <v>0</v>
      </c>
      <c r="I47" s="4">
        <v>0</v>
      </c>
      <c r="J47" s="4">
        <v>0.5</v>
      </c>
      <c r="K47" s="4">
        <f t="shared" si="0"/>
        <v>0.5</v>
      </c>
      <c r="L47" s="4"/>
      <c r="M47" s="4"/>
    </row>
    <row r="48" spans="2:13" ht="15">
      <c r="B48" s="4">
        <v>44</v>
      </c>
      <c r="C48" s="20" t="s">
        <v>175</v>
      </c>
      <c r="D48" s="20" t="s">
        <v>229</v>
      </c>
      <c r="E48" s="20" t="s">
        <v>223</v>
      </c>
      <c r="F48" s="7">
        <v>11</v>
      </c>
      <c r="G48" s="4">
        <v>0</v>
      </c>
      <c r="H48" s="4">
        <v>0</v>
      </c>
      <c r="I48" s="4">
        <v>0.5</v>
      </c>
      <c r="J48" s="4">
        <v>0</v>
      </c>
      <c r="K48" s="4">
        <f t="shared" si="0"/>
        <v>0.5</v>
      </c>
      <c r="L48" s="4"/>
      <c r="M48" s="4"/>
    </row>
    <row r="49" spans="2:13" ht="15">
      <c r="B49" s="4">
        <v>45</v>
      </c>
      <c r="C49" s="25" t="s">
        <v>227</v>
      </c>
      <c r="D49" s="25" t="s">
        <v>226</v>
      </c>
      <c r="E49" s="25" t="s">
        <v>224</v>
      </c>
      <c r="F49" s="6">
        <v>11</v>
      </c>
      <c r="G49" s="4">
        <v>0</v>
      </c>
      <c r="H49" s="4">
        <v>0</v>
      </c>
      <c r="I49" s="4">
        <v>0</v>
      </c>
      <c r="J49" s="4">
        <v>0</v>
      </c>
      <c r="K49" s="4">
        <f t="shared" si="0"/>
        <v>0</v>
      </c>
      <c r="L49" s="4"/>
      <c r="M49" s="4"/>
    </row>
    <row r="50" spans="2:13" ht="15">
      <c r="B50" s="4">
        <v>46</v>
      </c>
      <c r="C50" s="5" t="s">
        <v>80</v>
      </c>
      <c r="D50" s="15" t="s">
        <v>144</v>
      </c>
      <c r="E50" s="15" t="s">
        <v>149</v>
      </c>
      <c r="F50" s="11">
        <v>11</v>
      </c>
      <c r="G50" s="4"/>
      <c r="H50" s="4"/>
      <c r="I50" s="4"/>
      <c r="J50" s="4"/>
      <c r="K50" s="4"/>
      <c r="L50" s="4"/>
      <c r="M50" s="4" t="s">
        <v>249</v>
      </c>
    </row>
    <row r="51" spans="2:13" ht="15">
      <c r="B51" s="4">
        <v>47</v>
      </c>
      <c r="C51" s="5" t="s">
        <v>106</v>
      </c>
      <c r="D51" s="15" t="s">
        <v>166</v>
      </c>
      <c r="E51" s="15" t="s">
        <v>148</v>
      </c>
      <c r="F51" s="4">
        <v>11</v>
      </c>
      <c r="G51" s="4"/>
      <c r="H51" s="4"/>
      <c r="I51" s="4"/>
      <c r="J51" s="4"/>
      <c r="K51" s="4"/>
      <c r="L51" s="4"/>
      <c r="M51" s="4" t="s">
        <v>249</v>
      </c>
    </row>
    <row r="52" spans="2:13" ht="15">
      <c r="B52" s="4">
        <v>48</v>
      </c>
      <c r="C52" s="5" t="s">
        <v>26</v>
      </c>
      <c r="D52" s="15" t="s">
        <v>166</v>
      </c>
      <c r="E52" s="15" t="s">
        <v>148</v>
      </c>
      <c r="F52" s="7">
        <v>11</v>
      </c>
      <c r="G52" s="4"/>
      <c r="H52" s="4"/>
      <c r="I52" s="4"/>
      <c r="J52" s="4"/>
      <c r="K52" s="4"/>
      <c r="L52" s="4"/>
      <c r="M52" s="4" t="s">
        <v>249</v>
      </c>
    </row>
    <row r="53" spans="2:13" ht="15">
      <c r="B53" s="4">
        <v>49</v>
      </c>
      <c r="C53" s="5" t="s">
        <v>54</v>
      </c>
      <c r="D53" s="15" t="s">
        <v>222</v>
      </c>
      <c r="E53" s="15" t="s">
        <v>158</v>
      </c>
      <c r="F53" s="6">
        <v>11</v>
      </c>
      <c r="G53" s="4"/>
      <c r="H53" s="4"/>
      <c r="I53" s="4"/>
      <c r="J53" s="4"/>
      <c r="K53" s="4"/>
      <c r="L53" s="4"/>
      <c r="M53" s="4" t="s">
        <v>249</v>
      </c>
    </row>
    <row r="54" spans="2:13" ht="15">
      <c r="B54" s="4">
        <v>50</v>
      </c>
      <c r="C54" s="5" t="s">
        <v>140</v>
      </c>
      <c r="D54" s="15" t="s">
        <v>145</v>
      </c>
      <c r="E54" s="15" t="s">
        <v>153</v>
      </c>
      <c r="F54" s="6">
        <v>11</v>
      </c>
      <c r="G54" s="4"/>
      <c r="H54" s="4"/>
      <c r="I54" s="4"/>
      <c r="J54" s="4"/>
      <c r="K54" s="4"/>
      <c r="L54" s="4"/>
      <c r="M54" s="4" t="s">
        <v>249</v>
      </c>
    </row>
  </sheetData>
  <sheetProtection/>
  <mergeCells count="1">
    <mergeCell ref="B2:M2"/>
  </mergeCells>
  <printOptions horizontalCentered="1"/>
  <pageMargins left="0.45" right="0.45" top="1" bottom="1" header="0.3" footer="0.3"/>
  <pageSetup horizontalDpi="600" verticalDpi="600" orientation="landscape" paperSize="9" scale="80" r:id="rId1"/>
  <headerFooter>
    <oddHeader>&amp;LINSPECTORATUL  ŞCOLAR  JUDEŢEAN  TIMIŞ &amp;COLIMPIADA NAȚIONALĂ DE MATEMATICĂ
ETAPA JUDEŢEANĂ - 12.03.2011
REZULTATE DUPA CONTESTATII</oddHeader>
    <oddFooter>&amp;CINSPECTOR ŞCOLAR DE SPECIALITATE,
PROF. ZENO BLAJOVAN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44"/>
  <sheetViews>
    <sheetView tabSelected="1" view="pageLayout" zoomScale="90" zoomScalePageLayoutView="90" workbookViewId="0" topLeftCell="A1">
      <selection activeCell="D13" sqref="D13"/>
    </sheetView>
  </sheetViews>
  <sheetFormatPr defaultColWidth="9.140625" defaultRowHeight="15"/>
  <cols>
    <col min="1" max="1" width="1.8515625" style="0" customWidth="1"/>
    <col min="2" max="2" width="7.00390625" style="0" customWidth="1"/>
    <col min="3" max="3" width="28.421875" style="24" customWidth="1"/>
    <col min="4" max="4" width="37.140625" style="24" customWidth="1"/>
    <col min="5" max="5" width="21.8515625" style="24" customWidth="1"/>
    <col min="6" max="6" width="6.140625" style="0" customWidth="1"/>
    <col min="7" max="10" width="9.140625" style="29" customWidth="1"/>
  </cols>
  <sheetData>
    <row r="2" spans="2:13" ht="15">
      <c r="B2" s="45" t="s">
        <v>234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4" spans="2:13" ht="25.5">
      <c r="B4" s="2" t="s">
        <v>0</v>
      </c>
      <c r="C4" s="26" t="s">
        <v>1</v>
      </c>
      <c r="D4" s="26" t="s">
        <v>2</v>
      </c>
      <c r="E4" s="26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</row>
    <row r="5" spans="2:13" ht="15" customHeight="1">
      <c r="B5" s="4">
        <v>1</v>
      </c>
      <c r="C5" s="5" t="s">
        <v>48</v>
      </c>
      <c r="D5" s="15" t="s">
        <v>144</v>
      </c>
      <c r="E5" s="15" t="s">
        <v>150</v>
      </c>
      <c r="F5" s="7">
        <v>12</v>
      </c>
      <c r="G5" s="4">
        <v>7</v>
      </c>
      <c r="H5" s="4">
        <v>7</v>
      </c>
      <c r="I5" s="4">
        <v>7</v>
      </c>
      <c r="J5" s="4">
        <v>4</v>
      </c>
      <c r="K5" s="4">
        <f aca="true" t="shared" si="0" ref="K5:K40">SUM(G5:J5)</f>
        <v>25</v>
      </c>
      <c r="L5" s="4" t="s">
        <v>251</v>
      </c>
      <c r="M5" s="4"/>
    </row>
    <row r="6" spans="2:13" ht="15" customHeight="1">
      <c r="B6" s="4">
        <v>2</v>
      </c>
      <c r="C6" s="23" t="str">
        <f>UPPER("Paulis Bogdan")</f>
        <v>PAULIS BOGDAN</v>
      </c>
      <c r="D6" s="19" t="s">
        <v>217</v>
      </c>
      <c r="E6" s="27" t="s">
        <v>231</v>
      </c>
      <c r="F6" s="6">
        <v>12</v>
      </c>
      <c r="G6" s="4">
        <v>7</v>
      </c>
      <c r="H6" s="4">
        <v>4</v>
      </c>
      <c r="I6" s="4">
        <v>7</v>
      </c>
      <c r="J6" s="4">
        <v>4</v>
      </c>
      <c r="K6" s="4">
        <f t="shared" si="0"/>
        <v>22</v>
      </c>
      <c r="L6" s="4" t="s">
        <v>252</v>
      </c>
      <c r="M6" s="4"/>
    </row>
    <row r="7" spans="2:13" ht="15" customHeight="1">
      <c r="B7" s="4">
        <v>3</v>
      </c>
      <c r="C7" s="5" t="s">
        <v>47</v>
      </c>
      <c r="D7" s="15" t="s">
        <v>144</v>
      </c>
      <c r="E7" s="15" t="s">
        <v>150</v>
      </c>
      <c r="F7" s="6">
        <v>12</v>
      </c>
      <c r="G7" s="4">
        <v>7</v>
      </c>
      <c r="H7" s="4">
        <v>4.5</v>
      </c>
      <c r="I7" s="4">
        <v>6.5</v>
      </c>
      <c r="J7" s="4">
        <v>4</v>
      </c>
      <c r="K7" s="4">
        <f t="shared" si="0"/>
        <v>22</v>
      </c>
      <c r="L7" s="4" t="s">
        <v>252</v>
      </c>
      <c r="M7" s="4"/>
    </row>
    <row r="8" spans="2:13" ht="15" customHeight="1">
      <c r="B8" s="4">
        <v>4</v>
      </c>
      <c r="C8" s="5" t="s">
        <v>125</v>
      </c>
      <c r="D8" s="15" t="s">
        <v>145</v>
      </c>
      <c r="E8" s="16" t="s">
        <v>151</v>
      </c>
      <c r="F8" s="11">
        <v>12</v>
      </c>
      <c r="G8" s="4">
        <v>7</v>
      </c>
      <c r="H8" s="4">
        <v>4</v>
      </c>
      <c r="I8" s="4">
        <v>5</v>
      </c>
      <c r="J8" s="4">
        <v>0.5</v>
      </c>
      <c r="K8" s="4">
        <f t="shared" si="0"/>
        <v>16.5</v>
      </c>
      <c r="L8" s="4" t="s">
        <v>253</v>
      </c>
      <c r="M8" s="4"/>
    </row>
    <row r="9" spans="2:13" ht="15" customHeight="1">
      <c r="B9" s="4">
        <v>5</v>
      </c>
      <c r="C9" s="5" t="s">
        <v>46</v>
      </c>
      <c r="D9" s="15" t="s">
        <v>144</v>
      </c>
      <c r="E9" s="15" t="s">
        <v>150</v>
      </c>
      <c r="F9" s="7">
        <v>12</v>
      </c>
      <c r="G9" s="4">
        <v>7</v>
      </c>
      <c r="H9" s="4">
        <v>3</v>
      </c>
      <c r="I9" s="4">
        <v>6</v>
      </c>
      <c r="J9" s="4">
        <v>0</v>
      </c>
      <c r="K9" s="4">
        <f t="shared" si="0"/>
        <v>16</v>
      </c>
      <c r="L9" s="4" t="s">
        <v>253</v>
      </c>
      <c r="M9" s="4"/>
    </row>
    <row r="10" spans="2:13" ht="15" customHeight="1">
      <c r="B10" s="4">
        <v>6</v>
      </c>
      <c r="C10" s="5" t="s">
        <v>69</v>
      </c>
      <c r="D10" s="15" t="s">
        <v>144</v>
      </c>
      <c r="E10" s="16" t="s">
        <v>156</v>
      </c>
      <c r="F10" s="6">
        <v>12</v>
      </c>
      <c r="G10" s="4">
        <v>6.5</v>
      </c>
      <c r="H10" s="4">
        <v>3</v>
      </c>
      <c r="I10" s="4">
        <v>4</v>
      </c>
      <c r="J10" s="4">
        <v>0</v>
      </c>
      <c r="K10" s="4">
        <f t="shared" si="0"/>
        <v>13.5</v>
      </c>
      <c r="L10" s="4" t="s">
        <v>254</v>
      </c>
      <c r="M10" s="4"/>
    </row>
    <row r="11" spans="2:13" ht="15" customHeight="1">
      <c r="B11" s="4">
        <v>7</v>
      </c>
      <c r="C11" s="5" t="s">
        <v>95</v>
      </c>
      <c r="D11" s="15" t="s">
        <v>144</v>
      </c>
      <c r="E11" s="15" t="s">
        <v>150</v>
      </c>
      <c r="F11" s="11">
        <v>12</v>
      </c>
      <c r="G11" s="4">
        <v>7</v>
      </c>
      <c r="H11" s="4">
        <v>2</v>
      </c>
      <c r="I11" s="4">
        <v>4</v>
      </c>
      <c r="J11" s="4">
        <v>0</v>
      </c>
      <c r="K11" s="4">
        <f t="shared" si="0"/>
        <v>13</v>
      </c>
      <c r="L11" s="4" t="s">
        <v>254</v>
      </c>
      <c r="M11" s="4"/>
    </row>
    <row r="12" spans="2:13" ht="15" customHeight="1">
      <c r="B12" s="4">
        <v>8</v>
      </c>
      <c r="C12" s="5" t="s">
        <v>105</v>
      </c>
      <c r="D12" s="15" t="s">
        <v>144</v>
      </c>
      <c r="E12" s="15" t="s">
        <v>150</v>
      </c>
      <c r="F12" s="11">
        <v>12</v>
      </c>
      <c r="G12" s="4">
        <v>6.5</v>
      </c>
      <c r="H12" s="4">
        <v>5</v>
      </c>
      <c r="I12" s="4">
        <v>0.5</v>
      </c>
      <c r="J12" s="4">
        <v>0</v>
      </c>
      <c r="K12" s="4">
        <f t="shared" si="0"/>
        <v>12</v>
      </c>
      <c r="L12" s="4" t="s">
        <v>254</v>
      </c>
      <c r="M12" s="4"/>
    </row>
    <row r="13" spans="2:13" ht="15" customHeight="1">
      <c r="B13" s="4">
        <v>9</v>
      </c>
      <c r="C13" s="5" t="s">
        <v>122</v>
      </c>
      <c r="D13" s="15" t="s">
        <v>144</v>
      </c>
      <c r="E13" s="16" t="s">
        <v>156</v>
      </c>
      <c r="F13" s="11">
        <v>12</v>
      </c>
      <c r="G13" s="9">
        <v>6.5</v>
      </c>
      <c r="H13" s="9">
        <v>3</v>
      </c>
      <c r="I13" s="9">
        <v>1.5</v>
      </c>
      <c r="J13" s="9">
        <v>0</v>
      </c>
      <c r="K13" s="4">
        <f t="shared" si="0"/>
        <v>11</v>
      </c>
      <c r="L13" s="9" t="s">
        <v>254</v>
      </c>
      <c r="M13" s="8"/>
    </row>
    <row r="14" spans="2:13" ht="15" customHeight="1">
      <c r="B14" s="4">
        <v>10</v>
      </c>
      <c r="C14" s="5" t="s">
        <v>56</v>
      </c>
      <c r="D14" s="15" t="s">
        <v>144</v>
      </c>
      <c r="E14" s="15" t="s">
        <v>157</v>
      </c>
      <c r="F14" s="7">
        <v>12</v>
      </c>
      <c r="G14" s="4">
        <v>7</v>
      </c>
      <c r="H14" s="4">
        <v>3</v>
      </c>
      <c r="I14" s="4">
        <v>1</v>
      </c>
      <c r="J14" s="4">
        <v>0</v>
      </c>
      <c r="K14" s="4">
        <f t="shared" si="0"/>
        <v>11</v>
      </c>
      <c r="L14" s="4" t="s">
        <v>254</v>
      </c>
      <c r="M14" s="4"/>
    </row>
    <row r="15" spans="2:13" ht="15" customHeight="1">
      <c r="B15" s="4">
        <v>11</v>
      </c>
      <c r="C15" s="5" t="s">
        <v>43</v>
      </c>
      <c r="D15" s="15" t="s">
        <v>144</v>
      </c>
      <c r="E15" s="16" t="s">
        <v>156</v>
      </c>
      <c r="F15" s="7">
        <v>12</v>
      </c>
      <c r="G15" s="4">
        <v>6.5</v>
      </c>
      <c r="H15" s="4">
        <v>3</v>
      </c>
      <c r="I15" s="4">
        <v>0.5</v>
      </c>
      <c r="J15" s="4">
        <v>0.5</v>
      </c>
      <c r="K15" s="4">
        <f t="shared" si="0"/>
        <v>10.5</v>
      </c>
      <c r="L15" s="4" t="s">
        <v>254</v>
      </c>
      <c r="M15" s="4"/>
    </row>
    <row r="16" spans="2:13" ht="15" customHeight="1">
      <c r="B16" s="4">
        <v>12</v>
      </c>
      <c r="C16" s="5" t="s">
        <v>115</v>
      </c>
      <c r="D16" s="15" t="s">
        <v>144</v>
      </c>
      <c r="E16" s="16" t="s">
        <v>156</v>
      </c>
      <c r="F16" s="11">
        <v>12</v>
      </c>
      <c r="G16" s="4">
        <v>7</v>
      </c>
      <c r="H16" s="4">
        <v>3.5</v>
      </c>
      <c r="I16" s="4">
        <v>0</v>
      </c>
      <c r="J16" s="4">
        <v>0</v>
      </c>
      <c r="K16" s="4">
        <f t="shared" si="0"/>
        <v>10.5</v>
      </c>
      <c r="L16" s="4" t="s">
        <v>254</v>
      </c>
      <c r="M16" s="4"/>
    </row>
    <row r="17" spans="2:13" ht="15" customHeight="1">
      <c r="B17" s="4">
        <v>13</v>
      </c>
      <c r="C17" s="5" t="s">
        <v>142</v>
      </c>
      <c r="D17" s="15" t="s">
        <v>145</v>
      </c>
      <c r="E17" s="16" t="s">
        <v>151</v>
      </c>
      <c r="F17" s="11">
        <v>12</v>
      </c>
      <c r="G17" s="9">
        <v>6.5</v>
      </c>
      <c r="H17" s="9">
        <v>3</v>
      </c>
      <c r="I17" s="9">
        <v>1</v>
      </c>
      <c r="J17" s="9">
        <v>0</v>
      </c>
      <c r="K17" s="4">
        <f t="shared" si="0"/>
        <v>10.5</v>
      </c>
      <c r="L17" s="9" t="s">
        <v>254</v>
      </c>
      <c r="M17" s="8"/>
    </row>
    <row r="18" spans="2:13" ht="15" customHeight="1">
      <c r="B18" s="4">
        <v>14</v>
      </c>
      <c r="C18" s="5" t="s">
        <v>45</v>
      </c>
      <c r="D18" s="15" t="s">
        <v>144</v>
      </c>
      <c r="E18" s="16" t="s">
        <v>156</v>
      </c>
      <c r="F18" s="7">
        <v>12</v>
      </c>
      <c r="G18" s="4">
        <v>6.5</v>
      </c>
      <c r="H18" s="4">
        <v>3</v>
      </c>
      <c r="I18" s="4">
        <v>0.5</v>
      </c>
      <c r="J18" s="4">
        <v>0</v>
      </c>
      <c r="K18" s="4">
        <f t="shared" si="0"/>
        <v>10</v>
      </c>
      <c r="L18" s="4" t="s">
        <v>254</v>
      </c>
      <c r="M18" s="4"/>
    </row>
    <row r="19" spans="2:13" ht="15" customHeight="1">
      <c r="B19" s="4">
        <v>15</v>
      </c>
      <c r="C19" s="17" t="s">
        <v>203</v>
      </c>
      <c r="D19" s="17" t="s">
        <v>198</v>
      </c>
      <c r="E19" s="17" t="s">
        <v>210</v>
      </c>
      <c r="F19" s="7">
        <v>12</v>
      </c>
      <c r="G19" s="4">
        <v>5</v>
      </c>
      <c r="H19" s="4">
        <v>3</v>
      </c>
      <c r="I19" s="4">
        <v>0.5</v>
      </c>
      <c r="J19" s="4">
        <v>0</v>
      </c>
      <c r="K19" s="4">
        <f t="shared" si="0"/>
        <v>8.5</v>
      </c>
      <c r="L19" s="4" t="s">
        <v>254</v>
      </c>
      <c r="M19" s="4"/>
    </row>
    <row r="20" spans="2:13" ht="15" customHeight="1">
      <c r="B20" s="4">
        <v>16</v>
      </c>
      <c r="C20" s="21" t="s">
        <v>196</v>
      </c>
      <c r="D20" s="21" t="s">
        <v>179</v>
      </c>
      <c r="E20" s="21" t="s">
        <v>194</v>
      </c>
      <c r="F20" s="11">
        <v>12</v>
      </c>
      <c r="G20" s="9">
        <v>6.5</v>
      </c>
      <c r="H20" s="9">
        <v>2</v>
      </c>
      <c r="I20" s="9">
        <v>0</v>
      </c>
      <c r="J20" s="9">
        <v>0</v>
      </c>
      <c r="K20" s="4">
        <f t="shared" si="0"/>
        <v>8.5</v>
      </c>
      <c r="L20" s="9" t="s">
        <v>254</v>
      </c>
      <c r="M20" s="8"/>
    </row>
    <row r="21" spans="2:13" ht="15" customHeight="1">
      <c r="B21" s="4">
        <v>17</v>
      </c>
      <c r="C21" s="23" t="str">
        <f>UPPER("Silagi Dragoş")</f>
        <v>SILAGI DRAGOŞ</v>
      </c>
      <c r="D21" s="19" t="s">
        <v>218</v>
      </c>
      <c r="E21" s="27" t="s">
        <v>233</v>
      </c>
      <c r="F21" s="11">
        <v>12</v>
      </c>
      <c r="G21" s="4">
        <v>4.5</v>
      </c>
      <c r="H21" s="4">
        <v>2.5</v>
      </c>
      <c r="I21" s="4">
        <v>0.5</v>
      </c>
      <c r="J21" s="4">
        <v>0.5</v>
      </c>
      <c r="K21" s="4">
        <f t="shared" si="0"/>
        <v>8</v>
      </c>
      <c r="L21" s="4" t="s">
        <v>254</v>
      </c>
      <c r="M21" s="4"/>
    </row>
    <row r="22" spans="2:13" ht="15" customHeight="1">
      <c r="B22" s="4">
        <v>18</v>
      </c>
      <c r="C22" s="5" t="s">
        <v>65</v>
      </c>
      <c r="D22" s="15" t="s">
        <v>144</v>
      </c>
      <c r="E22" s="16" t="s">
        <v>156</v>
      </c>
      <c r="F22" s="7">
        <v>12</v>
      </c>
      <c r="G22" s="4">
        <v>4.5</v>
      </c>
      <c r="H22" s="4">
        <v>3</v>
      </c>
      <c r="I22" s="4">
        <v>0</v>
      </c>
      <c r="J22" s="4">
        <v>0</v>
      </c>
      <c r="K22" s="4">
        <f t="shared" si="0"/>
        <v>7.5</v>
      </c>
      <c r="L22" s="4"/>
      <c r="M22" s="4"/>
    </row>
    <row r="23" spans="2:13" ht="15" customHeight="1">
      <c r="B23" s="4">
        <v>19</v>
      </c>
      <c r="C23" s="5" t="s">
        <v>102</v>
      </c>
      <c r="D23" s="18" t="s">
        <v>146</v>
      </c>
      <c r="E23" s="18" t="s">
        <v>211</v>
      </c>
      <c r="F23" s="11">
        <v>12</v>
      </c>
      <c r="G23" s="4">
        <v>4.5</v>
      </c>
      <c r="H23" s="4">
        <v>2.5</v>
      </c>
      <c r="I23" s="4">
        <v>0</v>
      </c>
      <c r="J23" s="4">
        <v>0</v>
      </c>
      <c r="K23" s="4">
        <f t="shared" si="0"/>
        <v>7</v>
      </c>
      <c r="L23" s="4"/>
      <c r="M23" s="4"/>
    </row>
    <row r="24" spans="2:13" ht="15" customHeight="1">
      <c r="B24" s="4">
        <v>20</v>
      </c>
      <c r="C24" s="21" t="s">
        <v>195</v>
      </c>
      <c r="D24" s="21" t="s">
        <v>179</v>
      </c>
      <c r="E24" s="21" t="s">
        <v>194</v>
      </c>
      <c r="F24" s="11">
        <v>12</v>
      </c>
      <c r="G24" s="4">
        <v>4.5</v>
      </c>
      <c r="H24" s="4">
        <v>2.5</v>
      </c>
      <c r="I24" s="4">
        <v>0</v>
      </c>
      <c r="J24" s="4">
        <v>0</v>
      </c>
      <c r="K24" s="4">
        <f t="shared" si="0"/>
        <v>7</v>
      </c>
      <c r="L24" s="4"/>
      <c r="M24" s="4"/>
    </row>
    <row r="25" spans="2:13" ht="15" customHeight="1">
      <c r="B25" s="4">
        <v>21</v>
      </c>
      <c r="C25" s="5" t="s">
        <v>133</v>
      </c>
      <c r="D25" s="15" t="s">
        <v>144</v>
      </c>
      <c r="E25" s="16" t="s">
        <v>156</v>
      </c>
      <c r="F25" s="11">
        <v>12</v>
      </c>
      <c r="G25" s="9">
        <v>2.5</v>
      </c>
      <c r="H25" s="9">
        <v>3</v>
      </c>
      <c r="I25" s="9">
        <v>1.5</v>
      </c>
      <c r="J25" s="9">
        <v>0</v>
      </c>
      <c r="K25" s="4">
        <f t="shared" si="0"/>
        <v>7</v>
      </c>
      <c r="L25" s="9"/>
      <c r="M25" s="8"/>
    </row>
    <row r="26" spans="2:13" ht="15" customHeight="1">
      <c r="B26" s="4">
        <v>22</v>
      </c>
      <c r="C26" s="23" t="str">
        <f>UPPER("Gruescu Eusebiu")</f>
        <v>GRUESCU EUSEBIU</v>
      </c>
      <c r="D26" s="19" t="s">
        <v>217</v>
      </c>
      <c r="E26" s="27" t="s">
        <v>231</v>
      </c>
      <c r="F26" s="7">
        <v>12</v>
      </c>
      <c r="G26" s="4">
        <v>4.5</v>
      </c>
      <c r="H26" s="4">
        <v>2</v>
      </c>
      <c r="I26" s="4">
        <v>0</v>
      </c>
      <c r="J26" s="4">
        <v>0</v>
      </c>
      <c r="K26" s="4">
        <f t="shared" si="0"/>
        <v>6.5</v>
      </c>
      <c r="L26" s="4"/>
      <c r="M26" s="4"/>
    </row>
    <row r="27" spans="2:13" ht="15" customHeight="1">
      <c r="B27" s="4">
        <v>23</v>
      </c>
      <c r="C27" s="5" t="s">
        <v>77</v>
      </c>
      <c r="D27" s="15" t="s">
        <v>144</v>
      </c>
      <c r="E27" s="15" t="s">
        <v>150</v>
      </c>
      <c r="F27" s="7">
        <v>12</v>
      </c>
      <c r="G27" s="4">
        <v>3.5</v>
      </c>
      <c r="H27" s="4">
        <v>2.5</v>
      </c>
      <c r="I27" s="4">
        <v>0</v>
      </c>
      <c r="J27" s="4">
        <v>0</v>
      </c>
      <c r="K27" s="4">
        <f t="shared" si="0"/>
        <v>6</v>
      </c>
      <c r="L27" s="4"/>
      <c r="M27" s="4"/>
    </row>
    <row r="28" spans="2:13" ht="15" customHeight="1">
      <c r="B28" s="4">
        <v>24</v>
      </c>
      <c r="C28" s="17" t="s">
        <v>201</v>
      </c>
      <c r="D28" s="17" t="s">
        <v>198</v>
      </c>
      <c r="E28" s="17" t="s">
        <v>210</v>
      </c>
      <c r="F28" s="7">
        <v>12</v>
      </c>
      <c r="G28" s="4">
        <v>3.5</v>
      </c>
      <c r="H28" s="4">
        <v>2</v>
      </c>
      <c r="I28" s="4">
        <v>0.5</v>
      </c>
      <c r="J28" s="4">
        <v>0</v>
      </c>
      <c r="K28" s="4">
        <f t="shared" si="0"/>
        <v>6</v>
      </c>
      <c r="L28" s="4"/>
      <c r="M28" s="4"/>
    </row>
    <row r="29" spans="2:13" ht="15" customHeight="1">
      <c r="B29" s="4">
        <v>25</v>
      </c>
      <c r="C29" s="21" t="s">
        <v>193</v>
      </c>
      <c r="D29" s="21" t="s">
        <v>179</v>
      </c>
      <c r="E29" s="21" t="s">
        <v>194</v>
      </c>
      <c r="F29" s="7">
        <v>12</v>
      </c>
      <c r="G29" s="4">
        <v>2</v>
      </c>
      <c r="H29" s="4">
        <v>2.5</v>
      </c>
      <c r="I29" s="4">
        <v>0</v>
      </c>
      <c r="J29" s="4">
        <v>0</v>
      </c>
      <c r="K29" s="4">
        <f t="shared" si="0"/>
        <v>4.5</v>
      </c>
      <c r="L29" s="4"/>
      <c r="M29" s="4"/>
    </row>
    <row r="30" spans="2:13" ht="15" customHeight="1">
      <c r="B30" s="4">
        <v>26</v>
      </c>
      <c r="C30" s="23" t="str">
        <f>UPPER("Feiler Timeea")</f>
        <v>FEILER TIMEEA</v>
      </c>
      <c r="D30" s="19" t="s">
        <v>218</v>
      </c>
      <c r="E30" s="27" t="s">
        <v>233</v>
      </c>
      <c r="F30" s="7">
        <v>12</v>
      </c>
      <c r="G30" s="4">
        <v>2.5</v>
      </c>
      <c r="H30" s="4">
        <v>2</v>
      </c>
      <c r="I30" s="4">
        <v>0</v>
      </c>
      <c r="J30" s="4">
        <v>0</v>
      </c>
      <c r="K30" s="4">
        <f t="shared" si="0"/>
        <v>4.5</v>
      </c>
      <c r="L30" s="4"/>
      <c r="M30" s="4"/>
    </row>
    <row r="31" spans="2:13" ht="15" customHeight="1">
      <c r="B31" s="4">
        <v>27</v>
      </c>
      <c r="C31" s="5" t="s">
        <v>55</v>
      </c>
      <c r="D31" s="15" t="s">
        <v>166</v>
      </c>
      <c r="E31" s="15" t="s">
        <v>160</v>
      </c>
      <c r="F31" s="6">
        <v>12</v>
      </c>
      <c r="G31" s="4">
        <v>0</v>
      </c>
      <c r="H31" s="4">
        <v>1</v>
      </c>
      <c r="I31" s="4">
        <v>3.5</v>
      </c>
      <c r="J31" s="4">
        <v>0</v>
      </c>
      <c r="K31" s="4">
        <f t="shared" si="0"/>
        <v>4.5</v>
      </c>
      <c r="L31" s="4"/>
      <c r="M31" s="4"/>
    </row>
    <row r="32" spans="2:13" ht="15" customHeight="1">
      <c r="B32" s="4">
        <v>28</v>
      </c>
      <c r="C32" s="5" t="s">
        <v>42</v>
      </c>
      <c r="D32" s="15" t="s">
        <v>144</v>
      </c>
      <c r="E32" s="15" t="s">
        <v>150</v>
      </c>
      <c r="F32" s="7">
        <v>12</v>
      </c>
      <c r="G32" s="4">
        <v>2.5</v>
      </c>
      <c r="H32" s="4">
        <v>1.5</v>
      </c>
      <c r="I32" s="4">
        <v>0</v>
      </c>
      <c r="J32" s="4">
        <v>0</v>
      </c>
      <c r="K32" s="4">
        <f t="shared" si="0"/>
        <v>4</v>
      </c>
      <c r="L32" s="4"/>
      <c r="M32" s="4"/>
    </row>
    <row r="33" spans="2:13" ht="15" customHeight="1">
      <c r="B33" s="4">
        <v>29</v>
      </c>
      <c r="C33" s="23" t="str">
        <f>UPPER("Toth Ludovic")</f>
        <v>TOTH LUDOVIC</v>
      </c>
      <c r="D33" s="19" t="s">
        <v>217</v>
      </c>
      <c r="E33" s="27" t="s">
        <v>231</v>
      </c>
      <c r="F33" s="11">
        <v>12</v>
      </c>
      <c r="G33" s="9">
        <v>1.5</v>
      </c>
      <c r="H33" s="9">
        <v>2</v>
      </c>
      <c r="I33" s="9">
        <v>0</v>
      </c>
      <c r="J33" s="9">
        <v>0</v>
      </c>
      <c r="K33" s="4">
        <f t="shared" si="0"/>
        <v>3.5</v>
      </c>
      <c r="L33" s="9"/>
      <c r="M33" s="8"/>
    </row>
    <row r="34" spans="2:13" ht="15" customHeight="1">
      <c r="B34" s="4">
        <v>30</v>
      </c>
      <c r="C34" s="17" t="s">
        <v>202</v>
      </c>
      <c r="D34" s="17" t="s">
        <v>198</v>
      </c>
      <c r="E34" s="17" t="s">
        <v>210</v>
      </c>
      <c r="F34" s="7">
        <v>12</v>
      </c>
      <c r="G34" s="4">
        <v>0</v>
      </c>
      <c r="H34" s="4">
        <v>3</v>
      </c>
      <c r="I34" s="4">
        <v>0</v>
      </c>
      <c r="J34" s="4">
        <v>0</v>
      </c>
      <c r="K34" s="4">
        <f t="shared" si="0"/>
        <v>3</v>
      </c>
      <c r="L34" s="4"/>
      <c r="M34" s="4"/>
    </row>
    <row r="35" spans="2:13" ht="15" customHeight="1">
      <c r="B35" s="4">
        <v>31</v>
      </c>
      <c r="C35" s="5" t="s">
        <v>128</v>
      </c>
      <c r="D35" s="15" t="s">
        <v>147</v>
      </c>
      <c r="E35" s="15" t="s">
        <v>164</v>
      </c>
      <c r="F35" s="11">
        <v>12</v>
      </c>
      <c r="G35" s="9">
        <v>0</v>
      </c>
      <c r="H35" s="9">
        <v>3</v>
      </c>
      <c r="I35" s="9">
        <v>0</v>
      </c>
      <c r="J35" s="9">
        <v>0</v>
      </c>
      <c r="K35" s="4">
        <f t="shared" si="0"/>
        <v>3</v>
      </c>
      <c r="L35" s="9"/>
      <c r="M35" s="8"/>
    </row>
    <row r="36" spans="2:13" ht="15" customHeight="1">
      <c r="B36" s="4">
        <v>32</v>
      </c>
      <c r="C36" s="5" t="s">
        <v>94</v>
      </c>
      <c r="D36" s="15" t="s">
        <v>147</v>
      </c>
      <c r="E36" s="15" t="s">
        <v>164</v>
      </c>
      <c r="F36" s="7">
        <v>12</v>
      </c>
      <c r="G36" s="4">
        <v>1</v>
      </c>
      <c r="H36" s="4">
        <v>1.5</v>
      </c>
      <c r="I36" s="4">
        <v>0</v>
      </c>
      <c r="J36" s="4">
        <v>0</v>
      </c>
      <c r="K36" s="4">
        <f t="shared" si="0"/>
        <v>2.5</v>
      </c>
      <c r="L36" s="4"/>
      <c r="M36" s="4"/>
    </row>
    <row r="37" spans="2:13" ht="15" customHeight="1">
      <c r="B37" s="4">
        <v>33</v>
      </c>
      <c r="C37" s="23" t="str">
        <f>UPPER("Suba Oana")</f>
        <v>SUBA OANA</v>
      </c>
      <c r="D37" s="19" t="s">
        <v>217</v>
      </c>
      <c r="E37" s="27" t="s">
        <v>231</v>
      </c>
      <c r="F37" s="11">
        <v>12</v>
      </c>
      <c r="G37" s="4">
        <v>0</v>
      </c>
      <c r="H37" s="4">
        <v>2.5</v>
      </c>
      <c r="I37" s="4">
        <v>0</v>
      </c>
      <c r="J37" s="4">
        <v>0</v>
      </c>
      <c r="K37" s="4">
        <f t="shared" si="0"/>
        <v>2.5</v>
      </c>
      <c r="L37" s="4"/>
      <c r="M37" s="4"/>
    </row>
    <row r="38" spans="2:13" ht="15">
      <c r="B38" s="4">
        <v>34</v>
      </c>
      <c r="C38" s="23" t="str">
        <f>UPPER("Sângeorzan Alina")</f>
        <v>SÂNGEORZAN ALINA</v>
      </c>
      <c r="D38" s="19" t="s">
        <v>218</v>
      </c>
      <c r="E38" s="27" t="s">
        <v>233</v>
      </c>
      <c r="F38" s="11">
        <v>12</v>
      </c>
      <c r="G38" s="4">
        <v>0</v>
      </c>
      <c r="H38" s="4">
        <v>2</v>
      </c>
      <c r="I38" s="4">
        <v>0</v>
      </c>
      <c r="J38" s="4">
        <v>0</v>
      </c>
      <c r="K38" s="4">
        <f t="shared" si="0"/>
        <v>2</v>
      </c>
      <c r="L38" s="4"/>
      <c r="M38" s="4"/>
    </row>
    <row r="39" spans="2:13" ht="15">
      <c r="B39" s="4">
        <v>35</v>
      </c>
      <c r="C39" s="28" t="str">
        <f>UPPER("Brustureanu Bogdan")</f>
        <v>BRUSTUREANU BOGDAN</v>
      </c>
      <c r="D39" s="18" t="s">
        <v>146</v>
      </c>
      <c r="E39" s="18" t="s">
        <v>211</v>
      </c>
      <c r="F39" s="7">
        <v>12</v>
      </c>
      <c r="G39" s="4">
        <v>0</v>
      </c>
      <c r="H39" s="4">
        <v>1.5</v>
      </c>
      <c r="I39" s="4">
        <v>0</v>
      </c>
      <c r="J39" s="4">
        <v>0</v>
      </c>
      <c r="K39" s="4">
        <f t="shared" si="0"/>
        <v>1.5</v>
      </c>
      <c r="L39" s="4"/>
      <c r="M39" s="4"/>
    </row>
    <row r="40" spans="2:13" ht="15">
      <c r="B40" s="4">
        <v>36</v>
      </c>
      <c r="C40" s="5" t="s">
        <v>53</v>
      </c>
      <c r="D40" s="15" t="s">
        <v>166</v>
      </c>
      <c r="E40" s="15" t="s">
        <v>160</v>
      </c>
      <c r="F40" s="7">
        <v>12</v>
      </c>
      <c r="G40" s="4">
        <v>0</v>
      </c>
      <c r="H40" s="4">
        <v>0</v>
      </c>
      <c r="I40" s="4">
        <v>0</v>
      </c>
      <c r="J40" s="4">
        <v>0</v>
      </c>
      <c r="K40" s="4">
        <f t="shared" si="0"/>
        <v>0</v>
      </c>
      <c r="L40" s="4"/>
      <c r="M40" s="4"/>
    </row>
    <row r="41" spans="2:13" ht="15">
      <c r="B41" s="4">
        <v>37</v>
      </c>
      <c r="C41" s="5" t="s">
        <v>22</v>
      </c>
      <c r="D41" s="15" t="s">
        <v>144</v>
      </c>
      <c r="E41" s="15" t="s">
        <v>150</v>
      </c>
      <c r="F41" s="7">
        <v>12</v>
      </c>
      <c r="G41" s="4"/>
      <c r="H41" s="4"/>
      <c r="I41" s="4"/>
      <c r="J41" s="4"/>
      <c r="K41" s="4"/>
      <c r="L41" s="4"/>
      <c r="M41" s="4" t="s">
        <v>249</v>
      </c>
    </row>
    <row r="42" spans="2:13" ht="15">
      <c r="B42" s="4">
        <v>38</v>
      </c>
      <c r="C42" s="25" t="str">
        <f>UPPER("Cioară Ioana Martina")</f>
        <v>CIOARĂ IOANA MARTINA</v>
      </c>
      <c r="D42" s="25" t="s">
        <v>226</v>
      </c>
      <c r="E42" s="25" t="s">
        <v>232</v>
      </c>
      <c r="F42" s="7">
        <v>12</v>
      </c>
      <c r="G42" s="4"/>
      <c r="H42" s="4"/>
      <c r="I42" s="4"/>
      <c r="J42" s="4"/>
      <c r="K42" s="4"/>
      <c r="L42" s="4"/>
      <c r="M42" s="4" t="s">
        <v>249</v>
      </c>
    </row>
    <row r="43" spans="2:13" ht="15">
      <c r="B43" s="4">
        <v>39</v>
      </c>
      <c r="C43" s="5" t="s">
        <v>101</v>
      </c>
      <c r="D43" s="15" t="s">
        <v>144</v>
      </c>
      <c r="E43" s="15" t="s">
        <v>150</v>
      </c>
      <c r="F43" s="11">
        <v>12</v>
      </c>
      <c r="G43" s="4"/>
      <c r="H43" s="4"/>
      <c r="I43" s="4"/>
      <c r="J43" s="4"/>
      <c r="K43" s="4"/>
      <c r="L43" s="4"/>
      <c r="M43" s="4" t="s">
        <v>249</v>
      </c>
    </row>
    <row r="44" spans="2:13" ht="15">
      <c r="B44" s="4">
        <v>40</v>
      </c>
      <c r="C44" s="25" t="str">
        <f>UPPER("Zbera Alexandra Corina")</f>
        <v>ZBERA ALEXANDRA CORINA</v>
      </c>
      <c r="D44" s="25" t="s">
        <v>226</v>
      </c>
      <c r="E44" s="25" t="s">
        <v>232</v>
      </c>
      <c r="F44" s="11">
        <v>12</v>
      </c>
      <c r="G44" s="9"/>
      <c r="H44" s="9"/>
      <c r="I44" s="9"/>
      <c r="J44" s="9"/>
      <c r="K44" s="4"/>
      <c r="L44" s="9"/>
      <c r="M44" s="9" t="s">
        <v>249</v>
      </c>
    </row>
  </sheetData>
  <sheetProtection/>
  <mergeCells count="1">
    <mergeCell ref="B2:M2"/>
  </mergeCells>
  <printOptions horizontalCentered="1"/>
  <pageMargins left="0.45" right="0.45" top="1" bottom="1" header="0.3" footer="0.3"/>
  <pageSetup horizontalDpi="600" verticalDpi="600" orientation="landscape" paperSize="9" scale="80" r:id="rId1"/>
  <headerFooter>
    <oddHeader>&amp;LINSPECTORATUL  ŞCOLAR  JUDEŢEAN  TIMIŞ &amp;COLIMPIADA NAȚIONALĂ DE MATEMATICĂ
ETAPA JUDEŢEANĂ - 12.03.2011
REZULTATE DUPA CONTESTATII</oddHeader>
    <oddFooter>&amp;CINSPECTOR ŞCOLAR DE SPECIALITATE,
PROF. ZENO BLAJOVAN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SONY_VAIO</dc:creator>
  <cp:keywords/>
  <dc:description/>
  <cp:lastModifiedBy>Andri</cp:lastModifiedBy>
  <cp:lastPrinted>2011-03-13T08:41:13Z</cp:lastPrinted>
  <dcterms:created xsi:type="dcterms:W3CDTF">2011-02-12T12:23:18Z</dcterms:created>
  <dcterms:modified xsi:type="dcterms:W3CDTF">2011-03-13T08:49:05Z</dcterms:modified>
  <cp:category/>
  <cp:version/>
  <cp:contentType/>
  <cp:contentStatus/>
</cp:coreProperties>
</file>